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1"/>
  </bookViews>
  <sheets>
    <sheet name="注意事項" sheetId="1" r:id="rId1"/>
    <sheet name="ＪＯＣ申込書" sheetId="2" r:id="rId2"/>
    <sheet name="個票" sheetId="3" r:id="rId3"/>
    <sheet name="入力禁止シート（アサミ）" sheetId="4" r:id="rId4"/>
    <sheet name="入力禁止シート（登録）" sheetId="5" r:id="rId5"/>
  </sheets>
  <externalReferences>
    <externalReference r:id="rId8"/>
  </externalReferences>
  <definedNames>
    <definedName name="_xlnm.Print_Area" localSheetId="1">'ＪＯＣ申込書'!$A$7:$I$75</definedName>
    <definedName name="_xlnm.Print_Area" localSheetId="2">'個票'!$A$1:$W$115</definedName>
    <definedName name="シングルス入力">#REF!</definedName>
    <definedName name="ダブルス入力">#REF!</definedName>
    <definedName name="学校コード">'[1]申込書'!$AH$80:$AI$113</definedName>
    <definedName name="学校名">'ＪＯＣ申込書'!$O$85:$T$149</definedName>
    <definedName name="学年" localSheetId="3">'[1]申込書'!$AF$80:$AF$82</definedName>
    <definedName name="学年" localSheetId="4">'[1]申込書'!$AF$80:$AF$82</definedName>
    <definedName name="学年">'ＪＯＣ申込書'!$M$84:$M$86</definedName>
    <definedName name="性別" localSheetId="3">'[1]申込書'!$AG$80:$AG$81</definedName>
    <definedName name="性別" localSheetId="4">'[1]申込書'!$AG$80:$AG$81</definedName>
    <definedName name="性別">'ＪＯＣ申込書'!$N$84:$N$85</definedName>
    <definedName name="戦績">'ＪＯＣ申込書'!$S$85:$S$92</definedName>
    <definedName name="地区名" localSheetId="3">'[1]申込書'!$AL$80:$AL$82</definedName>
    <definedName name="地区名" localSheetId="4">'[1]申込書'!$AL$80:$AL$82</definedName>
    <definedName name="地区名">'ＪＯＣ申込書'!$R$85:$R$87</definedName>
    <definedName name="登録" localSheetId="3">'[1]申込書'!$AK$80:$AK$81</definedName>
    <definedName name="登録" localSheetId="4">'[1]申込書'!$AK$80:$AK$81</definedName>
    <definedName name="登録">'ＪＯＣ申込書'!$Q$85:$Q$86</definedName>
  </definedNames>
  <calcPr fullCalcOnLoad="1"/>
</workbook>
</file>

<file path=xl/sharedStrings.xml><?xml version="1.0" encoding="utf-8"?>
<sst xmlns="http://schemas.openxmlformats.org/spreadsheetml/2006/main" count="641" uniqueCount="302">
  <si>
    <t>コード</t>
  </si>
  <si>
    <t>学校名</t>
  </si>
  <si>
    <t>学年</t>
  </si>
  <si>
    <t>全県総体</t>
  </si>
  <si>
    <t>種  目</t>
  </si>
  <si>
    <t>コード番号</t>
  </si>
  <si>
    <t>地区総体</t>
  </si>
  <si>
    <t>学校
順位</t>
  </si>
  <si>
    <t>選手名２</t>
  </si>
  <si>
    <t>選手名１</t>
  </si>
  <si>
    <t>位</t>
  </si>
  <si>
    <t>位</t>
  </si>
  <si>
    <t>学年</t>
  </si>
  <si>
    <t>入力リスト</t>
  </si>
  <si>
    <t>性別</t>
  </si>
  <si>
    <t>登録</t>
  </si>
  <si>
    <t>地区名</t>
  </si>
  <si>
    <t>戦績</t>
  </si>
  <si>
    <t>男</t>
  </si>
  <si>
    <t>秋田</t>
  </si>
  <si>
    <t>SY</t>
  </si>
  <si>
    <t>県北</t>
  </si>
  <si>
    <t>優勝</t>
  </si>
  <si>
    <t>女</t>
  </si>
  <si>
    <t>秋田北</t>
  </si>
  <si>
    <t>AN</t>
  </si>
  <si>
    <t>中央</t>
  </si>
  <si>
    <t>準優勝</t>
  </si>
  <si>
    <t>秋田南</t>
  </si>
  <si>
    <t>AS</t>
  </si>
  <si>
    <t>県南</t>
  </si>
  <si>
    <t>ベスト４</t>
  </si>
  <si>
    <t>秋田工業</t>
  </si>
  <si>
    <t>AT</t>
  </si>
  <si>
    <t>ベスト８</t>
  </si>
  <si>
    <t>秋田中央</t>
  </si>
  <si>
    <t>AC</t>
  </si>
  <si>
    <t>ベスト１６</t>
  </si>
  <si>
    <t>金足農業</t>
  </si>
  <si>
    <t>KN</t>
  </si>
  <si>
    <t>新屋</t>
  </si>
  <si>
    <t>AR</t>
  </si>
  <si>
    <t>国学館</t>
  </si>
  <si>
    <t>KG</t>
  </si>
  <si>
    <t>和洋女子</t>
  </si>
  <si>
    <t>AW</t>
  </si>
  <si>
    <t>五城目</t>
  </si>
  <si>
    <t>GJ</t>
  </si>
  <si>
    <t>秋田西</t>
  </si>
  <si>
    <t>AE</t>
  </si>
  <si>
    <t>由利工業</t>
  </si>
  <si>
    <t>YT</t>
  </si>
  <si>
    <t>矢島</t>
  </si>
  <si>
    <t>YS</t>
  </si>
  <si>
    <t>仁賀保</t>
  </si>
  <si>
    <t>NK</t>
  </si>
  <si>
    <t>秋田高専</t>
  </si>
  <si>
    <t>AH</t>
  </si>
  <si>
    <t>BJ</t>
  </si>
  <si>
    <t>大館鳳鳴</t>
  </si>
  <si>
    <t>HM</t>
  </si>
  <si>
    <t>KA</t>
  </si>
  <si>
    <t>大館</t>
  </si>
  <si>
    <t>TE</t>
  </si>
  <si>
    <t>小坂</t>
  </si>
  <si>
    <t>KK</t>
  </si>
  <si>
    <t>能代西</t>
  </si>
  <si>
    <t>NW</t>
  </si>
  <si>
    <t>二ツ井</t>
  </si>
  <si>
    <t>FU</t>
  </si>
  <si>
    <t>横手城南</t>
  </si>
  <si>
    <t>YJ</t>
  </si>
  <si>
    <t>大曲工業</t>
  </si>
  <si>
    <t>OT</t>
  </si>
  <si>
    <t>秋田修英</t>
  </si>
  <si>
    <t>SH</t>
  </si>
  <si>
    <t>羽後</t>
  </si>
  <si>
    <t>UG</t>
  </si>
  <si>
    <t>湯沢</t>
  </si>
  <si>
    <t>YU</t>
  </si>
  <si>
    <t>西仙北</t>
  </si>
  <si>
    <t>NS</t>
  </si>
  <si>
    <t>平成</t>
  </si>
  <si>
    <t>HE</t>
  </si>
  <si>
    <t>六郷</t>
  </si>
  <si>
    <t>RK</t>
  </si>
  <si>
    <t>学校コード</t>
  </si>
  <si>
    <t>男女別</t>
  </si>
  <si>
    <t>姓</t>
  </si>
  <si>
    <t>名</t>
  </si>
  <si>
    <t>生年月日</t>
  </si>
  <si>
    <t>新規登録</t>
  </si>
  <si>
    <t>ベスト３２</t>
  </si>
  <si>
    <t>SR</t>
  </si>
  <si>
    <t>複</t>
  </si>
  <si>
    <t>単</t>
  </si>
  <si>
    <t>登録済み</t>
  </si>
  <si>
    <t>例(H1.12.3)</t>
  </si>
  <si>
    <t>事前入力</t>
  </si>
  <si>
    <t>備 考</t>
  </si>
  <si>
    <t>＝</t>
  </si>
  <si>
    <t>＝</t>
  </si>
  <si>
    <t>　申　込　料　合　計</t>
  </si>
  <si>
    <t>申　込　料</t>
  </si>
  <si>
    <t>登　録　料</t>
  </si>
  <si>
    <t>　合　　　　　　　計</t>
  </si>
  <si>
    <t>住所</t>
  </si>
  <si>
    <t>学校長名</t>
  </si>
  <si>
    <t>申込者名</t>
  </si>
  <si>
    <t>TEL</t>
  </si>
  <si>
    <t>印</t>
  </si>
  <si>
    <t>申込責任者</t>
  </si>
  <si>
    <t>参加料</t>
  </si>
  <si>
    <t>入力説明</t>
  </si>
  <si>
    <t>→</t>
  </si>
  <si>
    <t>直接入力してください。</t>
  </si>
  <si>
    <t>自動表示されます。</t>
  </si>
  <si>
    <t>ﾌﾟﾙﾀﾞｳﾝﾒﾝｰから選択してください。</t>
  </si>
  <si>
    <t>シングルスパートナー</t>
  </si>
  <si>
    <t>氏　　　名</t>
  </si>
  <si>
    <t>戦　　績</t>
  </si>
  <si>
    <t>全県総体</t>
  </si>
  <si>
    <t>地区総体</t>
  </si>
  <si>
    <t>学校
順位</t>
  </si>
  <si>
    <t>選手名２</t>
  </si>
  <si>
    <t>選手名１</t>
  </si>
  <si>
    <t>種  目</t>
  </si>
  <si>
    <t>コード番号</t>
  </si>
  <si>
    <t>パートナ</t>
  </si>
  <si>
    <t>←全て入力後にこのボタンを押してください。</t>
  </si>
  <si>
    <t>ベスト２４</t>
  </si>
  <si>
    <t>※シングルスでパートナーがいない場合、なしと入力</t>
  </si>
  <si>
    <t>※余分な行がある場合、行を非表示にして下さい。</t>
  </si>
  <si>
    <t>HK</t>
  </si>
  <si>
    <t>秋田北鷹</t>
  </si>
  <si>
    <t>横手清陵学院</t>
  </si>
  <si>
    <t>申込年月日</t>
  </si>
  <si>
    <t>ベスト１２</t>
  </si>
  <si>
    <t>入力前の注意事項</t>
  </si>
  <si>
    <t>事前入力を行って下さい。</t>
  </si>
  <si>
    <t>１、</t>
  </si>
  <si>
    <t>２、</t>
  </si>
  <si>
    <t>３、</t>
  </si>
  <si>
    <t>シングルスにおいて、パートナーがいない場合は、パートナー欄になしと入力して下さい。</t>
  </si>
  <si>
    <t>４、</t>
  </si>
  <si>
    <t>ダブルスにおいて、他校の生徒とペアを組む場合は自校生徒名は入力し、他校生徒はプリントアウトした申込用紙にペン書きで記入してください。そうしないと、参加料が1名分多く計算されます。</t>
  </si>
  <si>
    <t>もし、このようなケースが生じる場合は、申込書を送付される際に、メモ書きで構いませんので連絡事項としてお知らせ下さい。</t>
  </si>
  <si>
    <t>５、</t>
  </si>
  <si>
    <t>不明な点があれば、次まで問い合わせをお願いします。〆切厳守でお願いします。</t>
  </si>
  <si>
    <t>能代松陽</t>
  </si>
  <si>
    <t>NY</t>
  </si>
  <si>
    <t>秋田高等学校</t>
  </si>
  <si>
    <t>秋田北高等学校</t>
  </si>
  <si>
    <t>秋田南高等学校</t>
  </si>
  <si>
    <t>秋田工業高等学校</t>
  </si>
  <si>
    <t>秋田中央高等学校</t>
  </si>
  <si>
    <t>金足農業高等学校</t>
  </si>
  <si>
    <t>新屋高等学校</t>
  </si>
  <si>
    <t>明桜高等学校</t>
  </si>
  <si>
    <t>国学館高等学校</t>
  </si>
  <si>
    <t>秋田和洋女子高等学校</t>
  </si>
  <si>
    <t>五城目高等学校</t>
  </si>
  <si>
    <t>秋田西高等学校</t>
  </si>
  <si>
    <t>由利工業高等学校</t>
  </si>
  <si>
    <t>矢島高等学校</t>
  </si>
  <si>
    <t>仁賀保高等学校</t>
  </si>
  <si>
    <t>秋田工業高等専門学校</t>
  </si>
  <si>
    <t>秋田公立美術工芸短大附属高等学院</t>
  </si>
  <si>
    <t>大館鳳鳴高等学校</t>
  </si>
  <si>
    <t>大館高等学校</t>
  </si>
  <si>
    <t>小坂高等学校</t>
  </si>
  <si>
    <t>秋田北鷹高等学校</t>
  </si>
  <si>
    <t>能代松陽高等学校</t>
  </si>
  <si>
    <t>能代西高等学校</t>
  </si>
  <si>
    <t>二ツ井高等学校</t>
  </si>
  <si>
    <t>横手城南高等学校</t>
  </si>
  <si>
    <t>大曲工業高等学校</t>
  </si>
  <si>
    <t>秋田修英高等学校</t>
  </si>
  <si>
    <t>羽後高等学校</t>
  </si>
  <si>
    <t>湯沢高等学校</t>
  </si>
  <si>
    <t>西仙北高等学校</t>
  </si>
  <si>
    <t>平成高等学校</t>
  </si>
  <si>
    <t>六郷高等学校</t>
  </si>
  <si>
    <t>横手清陵学院高等学校</t>
  </si>
  <si>
    <t>能代第二</t>
  </si>
  <si>
    <t>JHN2</t>
  </si>
  <si>
    <t>能代第二中学校</t>
  </si>
  <si>
    <t>東雲</t>
  </si>
  <si>
    <t>JHSN</t>
  </si>
  <si>
    <t>東雲中学校</t>
  </si>
  <si>
    <t>JHNS</t>
  </si>
  <si>
    <t>西仙北中学校</t>
  </si>
  <si>
    <t>秋田城南</t>
  </si>
  <si>
    <t>JHJS</t>
  </si>
  <si>
    <t>美郷中学校</t>
  </si>
  <si>
    <t>城南中学校</t>
  </si>
  <si>
    <t>秋田東中学校</t>
  </si>
  <si>
    <t>秋田東</t>
  </si>
  <si>
    <t>JHAE</t>
  </si>
  <si>
    <t>将軍野中学校</t>
  </si>
  <si>
    <t>美郷</t>
  </si>
  <si>
    <t>JHMS</t>
  </si>
  <si>
    <t>JHEY</t>
  </si>
  <si>
    <t>将軍野</t>
  </si>
  <si>
    <t>JHSH</t>
  </si>
  <si>
    <t>東由利</t>
  </si>
  <si>
    <t>大曲</t>
  </si>
  <si>
    <t>岩城</t>
  </si>
  <si>
    <t>JHOM</t>
  </si>
  <si>
    <t>JHIW</t>
  </si>
  <si>
    <t>東由利中学校</t>
  </si>
  <si>
    <t>大曲中学校</t>
  </si>
  <si>
    <t>岩城中学校</t>
  </si>
  <si>
    <t>全県総体（高）
春季大会（中）</t>
  </si>
  <si>
    <t>地区総体（高）</t>
  </si>
  <si>
    <t>６、</t>
  </si>
  <si>
    <t>明桜</t>
  </si>
  <si>
    <t>MO</t>
  </si>
  <si>
    <t>美術大附</t>
  </si>
  <si>
    <t>戦績について、高校は地区総体と全県総体を中学校は春季大会を記入してください。</t>
  </si>
  <si>
    <t>横手清陵</t>
  </si>
  <si>
    <t>八郎潟</t>
  </si>
  <si>
    <t>JHHG</t>
  </si>
  <si>
    <t>桜</t>
  </si>
  <si>
    <t>JHSK</t>
  </si>
  <si>
    <t>桧木内</t>
  </si>
  <si>
    <t>JHHK</t>
  </si>
  <si>
    <t>飯島</t>
  </si>
  <si>
    <t>JHII</t>
  </si>
  <si>
    <t>外旭川</t>
  </si>
  <si>
    <t>JHSA</t>
  </si>
  <si>
    <t>JHAW</t>
  </si>
  <si>
    <t>泉</t>
  </si>
  <si>
    <t>JHIZ</t>
  </si>
  <si>
    <t>平和</t>
  </si>
  <si>
    <t>JHHE</t>
  </si>
  <si>
    <t>琴丘</t>
  </si>
  <si>
    <t>JHKO</t>
  </si>
  <si>
    <t>生保内</t>
  </si>
  <si>
    <t>JHOB</t>
  </si>
  <si>
    <t>城東</t>
  </si>
  <si>
    <t>JHJE</t>
  </si>
  <si>
    <t>勝平</t>
  </si>
  <si>
    <t>JHKA</t>
  </si>
  <si>
    <t>井川</t>
  </si>
  <si>
    <t>JHIK</t>
  </si>
  <si>
    <t>JHSR</t>
  </si>
  <si>
    <t>横手清陵学院中学校</t>
  </si>
  <si>
    <t>八郎潟中学校</t>
  </si>
  <si>
    <t>桜中学校</t>
  </si>
  <si>
    <t>桧木内中学校</t>
  </si>
  <si>
    <t>飯島中学校</t>
  </si>
  <si>
    <t>外旭川中学校</t>
  </si>
  <si>
    <t>秋田西中学校</t>
  </si>
  <si>
    <t>泉中学校</t>
  </si>
  <si>
    <t>平和中学校</t>
  </si>
  <si>
    <t>琴丘中学校</t>
  </si>
  <si>
    <t>生保内中学校</t>
  </si>
  <si>
    <t>城東中学校</t>
  </si>
  <si>
    <t>勝平中学校</t>
  </si>
  <si>
    <t>井川中学校</t>
  </si>
  <si>
    <t>横手</t>
  </si>
  <si>
    <t>YH</t>
  </si>
  <si>
    <t>横手高等学校</t>
  </si>
  <si>
    <t>大館桂桜</t>
  </si>
  <si>
    <t>大館桂桜高等学校</t>
  </si>
  <si>
    <t>所属</t>
  </si>
  <si>
    <t>性別</t>
  </si>
  <si>
    <t>氏名</t>
  </si>
  <si>
    <t>ふりがな</t>
  </si>
  <si>
    <t>分類</t>
  </si>
  <si>
    <t>選手1</t>
  </si>
  <si>
    <t>選手2</t>
  </si>
  <si>
    <t>結合</t>
  </si>
  <si>
    <t>D</t>
  </si>
  <si>
    <t>S</t>
  </si>
  <si>
    <t>◎個人戦　複の部</t>
  </si>
  <si>
    <t>◎個人戦　単の部</t>
  </si>
  <si>
    <t>ふりがな</t>
  </si>
  <si>
    <t>上記の場合、シングルスのパートナー欄には他校生徒の記入をお願いします。また、各校でそれぞれ申込書をご提出下さい。</t>
  </si>
  <si>
    <t>ＪＯＣジュニアオリンピックカップ　第41回全日本ジュニアバドミントン選手権大会
秋田県予選会参加申込書</t>
  </si>
  <si>
    <t>せい</t>
  </si>
  <si>
    <t>めい</t>
  </si>
  <si>
    <t>パートナー</t>
  </si>
  <si>
    <t>大館桂桜高等学校　　五代儀　一貴</t>
  </si>
  <si>
    <t>ＴＥＬ　０１８６－５９－６２９９</t>
  </si>
  <si>
    <t>ＦＡＸ　０１８６－４２－０９０１</t>
  </si>
  <si>
    <t>二ツ井中</t>
  </si>
  <si>
    <t>JHFU</t>
  </si>
  <si>
    <t>八峰中</t>
  </si>
  <si>
    <t>JHHA</t>
  </si>
  <si>
    <t>御野場中</t>
  </si>
  <si>
    <t>JHON</t>
  </si>
  <si>
    <t>八峰中学校</t>
  </si>
  <si>
    <t>二ツ井中学校</t>
  </si>
  <si>
    <t>山王</t>
  </si>
  <si>
    <t>山王中学校</t>
  </si>
  <si>
    <t>御野場中学校</t>
  </si>
  <si>
    <t>能代第一</t>
  </si>
  <si>
    <t>JHN1</t>
  </si>
  <si>
    <t>能代第一中学校</t>
  </si>
  <si>
    <t>城東中学校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</si>
</sst>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人&quot;"/>
    <numFmt numFmtId="177" formatCode="#,###&quot;円&quot;"/>
    <numFmt numFmtId="178" formatCode="&quot;延&quot;\ \ General&quot;人&quot;"/>
    <numFmt numFmtId="179" formatCode="&quot;×&quot;\ \ \ #,###&quot;円&quot;"/>
    <numFmt numFmtId="180" formatCode="\ General&quot;円&quot;"/>
    <numFmt numFmtId="181" formatCode="[$-411]ggge&quot;年&quot;m&quot;月&quot;d&quot;日&quot;;@"/>
    <numFmt numFmtId="182" formatCode="[$-411]ge\.m\.d;@"/>
    <numFmt numFmtId="183" formatCode="[$]ggge&quot;年&quot;m&quot;月&quot;d&quot;日&quot;;@"/>
    <numFmt numFmtId="184" formatCode="[$-411]gge&quot;年&quot;m&quot;月&quot;d&quot;日&quot;;@"/>
    <numFmt numFmtId="185" formatCode="[$]gge&quot;年&quot;m&quot;月&quot;d&quot;日&quot;;@"/>
  </numFmts>
  <fonts count="60">
    <font>
      <sz val="11"/>
      <name val="ＭＳ Ｐゴシック"/>
      <family val="3"/>
    </font>
    <font>
      <sz val="6"/>
      <name val="ＭＳ Ｐゴシック"/>
      <family val="3"/>
    </font>
    <font>
      <sz val="11"/>
      <name val="ＭＳ 明朝"/>
      <family val="1"/>
    </font>
    <font>
      <b/>
      <sz val="24"/>
      <name val="ＭＳ 明朝"/>
      <family val="1"/>
    </font>
    <font>
      <b/>
      <sz val="11"/>
      <name val="ＭＳ 明朝"/>
      <family val="1"/>
    </font>
    <font>
      <b/>
      <i/>
      <sz val="16"/>
      <name val="ＭＳ 明朝"/>
      <family val="1"/>
    </font>
    <font>
      <b/>
      <sz val="10"/>
      <name val="ＭＳ 明朝"/>
      <family val="1"/>
    </font>
    <font>
      <b/>
      <sz val="20"/>
      <name val="ＭＳ 明朝"/>
      <family val="1"/>
    </font>
    <font>
      <sz val="20"/>
      <name val="ＭＳ 明朝"/>
      <family val="1"/>
    </font>
    <font>
      <b/>
      <sz val="22"/>
      <name val="ＭＳ 明朝"/>
      <family val="1"/>
    </font>
    <font>
      <b/>
      <sz val="18"/>
      <name val="ＭＳ 明朝"/>
      <family val="1"/>
    </font>
    <font>
      <b/>
      <sz val="16"/>
      <name val="ＭＳ 明朝"/>
      <family val="1"/>
    </font>
    <font>
      <sz val="16"/>
      <name val="ＭＳ 明朝"/>
      <family val="1"/>
    </font>
    <font>
      <sz val="14"/>
      <name val="ＭＳ 明朝"/>
      <family val="1"/>
    </font>
    <font>
      <sz val="22"/>
      <name val="ＭＳ 明朝"/>
      <family val="1"/>
    </font>
    <font>
      <sz val="18"/>
      <name val="ＭＳ 明朝"/>
      <family val="1"/>
    </font>
    <font>
      <b/>
      <sz val="22"/>
      <color indexed="9"/>
      <name val="HGS創英角ﾎﾟｯﾌﾟ体"/>
      <family val="3"/>
    </font>
    <font>
      <b/>
      <sz val="18"/>
      <color indexed="8"/>
      <name val="ＭＳ ゴシック"/>
      <family val="3"/>
    </font>
    <font>
      <b/>
      <sz val="14"/>
      <name val="ＭＳ 明朝"/>
      <family val="1"/>
    </font>
    <font>
      <b/>
      <sz val="20"/>
      <name val="ＭＳ Ｐ明朝"/>
      <family val="1"/>
    </font>
    <font>
      <sz val="6"/>
      <name val="游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明朝"/>
      <family val="1"/>
    </font>
    <font>
      <sz val="9"/>
      <name val="Meiryo UI"/>
      <family val="3"/>
    </font>
    <font>
      <b/>
      <sz val="2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rgb="FFFFFF66"/>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dashed"/>
      <top>
        <color indexed="63"/>
      </top>
      <bottom style="dashed"/>
    </border>
    <border>
      <left>
        <color indexed="63"/>
      </left>
      <right>
        <color indexed="63"/>
      </right>
      <top>
        <color indexed="63"/>
      </top>
      <bottom style="dashed"/>
    </border>
    <border>
      <left>
        <color indexed="63"/>
      </left>
      <right style="dashed"/>
      <top>
        <color indexed="63"/>
      </top>
      <bottom>
        <color indexed="63"/>
      </bottom>
    </border>
    <border>
      <left style="dashed"/>
      <right>
        <color indexed="63"/>
      </right>
      <top>
        <color indexed="63"/>
      </top>
      <bottom>
        <color indexed="63"/>
      </bottom>
    </border>
    <border>
      <left style="medium"/>
      <right style="thin"/>
      <top style="medium"/>
      <bottom style="thin"/>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thin"/>
      <top>
        <color indexed="63"/>
      </top>
      <bottom style="medium"/>
    </border>
    <border>
      <left style="thin"/>
      <right style="medium"/>
      <top style="medium"/>
      <bottom style="medium"/>
    </border>
    <border>
      <left style="medium"/>
      <right>
        <color indexed="63"/>
      </right>
      <top style="medium"/>
      <bottom style="medium"/>
    </border>
    <border>
      <left style="medium"/>
      <right style="medium"/>
      <top>
        <color indexed="63"/>
      </top>
      <bottom style="double"/>
    </border>
    <border>
      <left style="medium"/>
      <right>
        <color indexed="63"/>
      </right>
      <top>
        <color indexed="63"/>
      </top>
      <bottom style="double"/>
    </border>
    <border>
      <left style="medium"/>
      <right style="medium"/>
      <top style="medium"/>
      <bottom>
        <color indexed="63"/>
      </botto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thin"/>
      <top style="thin"/>
      <bottom>
        <color indexed="63"/>
      </bottom>
    </border>
    <border>
      <left style="double"/>
      <right style="thin"/>
      <top style="thin"/>
      <bottom style="thin"/>
    </border>
    <border>
      <left style="thin"/>
      <right style="dashed"/>
      <top>
        <color indexed="63"/>
      </top>
      <bottom style="double"/>
    </border>
    <border>
      <left style="thin"/>
      <right>
        <color indexed="63"/>
      </right>
      <top>
        <color indexed="63"/>
      </top>
      <bottom style="dashed"/>
    </border>
    <border>
      <left style="thin"/>
      <right>
        <color indexed="63"/>
      </right>
      <top style="dashed"/>
      <bottom style="thin"/>
    </border>
    <border>
      <left style="thin"/>
      <right>
        <color indexed="63"/>
      </right>
      <top style="thin"/>
      <bottom style="dashed"/>
    </border>
    <border>
      <left style="thin"/>
      <right>
        <color indexed="63"/>
      </right>
      <top style="dashed"/>
      <bottom>
        <color indexed="63"/>
      </bottom>
    </border>
    <border>
      <left style="thin"/>
      <right>
        <color indexed="63"/>
      </right>
      <top style="double"/>
      <bottom style="thin"/>
    </border>
    <border>
      <left style="medium"/>
      <right style="dashed"/>
      <top>
        <color indexed="63"/>
      </top>
      <bottom style="medium"/>
    </border>
    <border>
      <left style="medium"/>
      <right style="thin"/>
      <top style="medium"/>
      <bottom style="medium"/>
    </border>
    <border>
      <left>
        <color indexed="63"/>
      </left>
      <right style="medium"/>
      <top style="medium"/>
      <bottom style="medium"/>
    </border>
    <border>
      <left>
        <color indexed="63"/>
      </left>
      <right style="dashed"/>
      <top style="medium"/>
      <bottom style="medium"/>
    </border>
    <border>
      <left style="thin"/>
      <right style="dashed"/>
      <top>
        <color indexed="63"/>
      </top>
      <bottom style="dashed"/>
    </border>
    <border>
      <left>
        <color indexed="63"/>
      </left>
      <right style="thin"/>
      <top>
        <color indexed="63"/>
      </top>
      <bottom style="dashed"/>
    </border>
    <border>
      <left style="thin"/>
      <right style="thin"/>
      <top>
        <color indexed="63"/>
      </top>
      <bottom style="dashed"/>
    </border>
    <border>
      <left style="thin"/>
      <right style="dashed"/>
      <top style="dashed"/>
      <bottom style="thin"/>
    </border>
    <border>
      <left>
        <color indexed="63"/>
      </left>
      <right style="thin"/>
      <top style="dashed"/>
      <bottom style="thin"/>
    </border>
    <border>
      <left style="thin"/>
      <right style="thin"/>
      <top style="dashed"/>
      <bottom style="thin"/>
    </border>
    <border>
      <left style="thin"/>
      <right style="thin"/>
      <top>
        <color indexed="63"/>
      </top>
      <bottom style="thin"/>
    </border>
    <border>
      <left style="thin"/>
      <right style="dashed"/>
      <top style="thin"/>
      <bottom style="dashed"/>
    </border>
    <border>
      <left>
        <color indexed="63"/>
      </left>
      <right style="thin"/>
      <top style="thin"/>
      <bottom style="dashed"/>
    </border>
    <border>
      <left style="thin"/>
      <right style="thin"/>
      <top style="thin"/>
      <bottom style="dashed"/>
    </border>
    <border>
      <left style="thin"/>
      <right style="thin"/>
      <top style="dashed"/>
      <bottom>
        <color indexed="63"/>
      </bottom>
    </border>
    <border>
      <left style="thin"/>
      <right style="dashed"/>
      <top style="double"/>
      <bottom style="thin"/>
    </border>
    <border>
      <left>
        <color indexed="63"/>
      </left>
      <right style="thin"/>
      <top style="double"/>
      <bottom style="thin"/>
    </border>
    <border>
      <left style="thin"/>
      <right style="thin"/>
      <top style="double"/>
      <bottom style="thin"/>
    </border>
    <border>
      <left style="thin"/>
      <right style="dashed"/>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style="medium"/>
      <right style="dashed"/>
      <top style="medium"/>
      <bottom style="thin"/>
    </border>
    <border>
      <left>
        <color indexed="63"/>
      </left>
      <right>
        <color indexed="63"/>
      </right>
      <top style="medium"/>
      <bottom style="thin"/>
    </border>
    <border>
      <left style="medium"/>
      <right style="dashed"/>
      <top style="thin"/>
      <bottom style="thin"/>
    </border>
    <border>
      <left style="medium"/>
      <right style="dashed"/>
      <top style="thin"/>
      <bottom style="medium"/>
    </border>
    <border>
      <left>
        <color indexed="63"/>
      </left>
      <right>
        <color indexed="63"/>
      </right>
      <top style="thin"/>
      <bottom style="medium"/>
    </border>
    <border>
      <left>
        <color indexed="63"/>
      </left>
      <right style="dotted"/>
      <top style="thin"/>
      <bottom style="thin"/>
    </border>
    <border>
      <left style="medium"/>
      <right style="medium"/>
      <top style="medium"/>
      <bottom style="medium"/>
    </border>
    <border>
      <left style="thin"/>
      <right style="medium"/>
      <top>
        <color indexed="63"/>
      </top>
      <bottom style="medium"/>
    </border>
    <border>
      <left style="medium"/>
      <right style="medium"/>
      <top>
        <color indexed="63"/>
      </top>
      <bottom style="medium"/>
    </border>
    <border>
      <left>
        <color indexed="63"/>
      </left>
      <right style="thin"/>
      <top>
        <color indexed="63"/>
      </top>
      <bottom style="thin"/>
    </border>
    <border>
      <left>
        <color indexed="63"/>
      </left>
      <right style="thin"/>
      <top style="dashed"/>
      <bottom>
        <color indexed="63"/>
      </bottom>
    </border>
    <border>
      <left>
        <color indexed="63"/>
      </left>
      <right style="dotted"/>
      <top>
        <color indexed="63"/>
      </top>
      <bottom style="double"/>
    </border>
    <border>
      <left>
        <color indexed="63"/>
      </left>
      <right style="dotted"/>
      <top>
        <color indexed="63"/>
      </top>
      <bottom style="dashed"/>
    </border>
    <border>
      <left>
        <color indexed="63"/>
      </left>
      <right style="dotted"/>
      <top style="dashed"/>
      <bottom style="thin"/>
    </border>
    <border>
      <left>
        <color indexed="63"/>
      </left>
      <right style="dotted"/>
      <top style="thin"/>
      <bottom style="dashed"/>
    </border>
    <border>
      <left>
        <color indexed="63"/>
      </left>
      <right style="dotted"/>
      <top style="dashed"/>
      <bottom>
        <color indexed="63"/>
      </bottom>
    </border>
    <border>
      <left>
        <color indexed="63"/>
      </left>
      <right style="dotted"/>
      <top style="double"/>
      <bottom style="thin"/>
    </border>
    <border>
      <left style="thin"/>
      <right style="thin"/>
      <top>
        <color indexed="63"/>
      </top>
      <bottom style="double"/>
    </border>
    <border>
      <left style="dashed"/>
      <right style="thin"/>
      <top>
        <color indexed="63"/>
      </top>
      <bottom style="double"/>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style="medium"/>
      <top>
        <color indexed="63"/>
      </top>
      <bottom>
        <color indexed="63"/>
      </bottom>
    </border>
    <border>
      <left>
        <color indexed="63"/>
      </left>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double"/>
      <top style="thin"/>
      <bottom style="thin"/>
    </border>
    <border>
      <left style="medium"/>
      <right style="thin"/>
      <top>
        <color indexed="63"/>
      </top>
      <bottom style="double"/>
    </border>
    <border>
      <left style="thin"/>
      <right style="medium"/>
      <top>
        <color indexed="63"/>
      </top>
      <bottom style="double"/>
    </border>
    <border>
      <left style="thin"/>
      <right style="thin"/>
      <top style="double"/>
      <bottom>
        <color indexed="63"/>
      </bottom>
    </border>
    <border>
      <left style="medium"/>
      <right style="thin"/>
      <top style="medium"/>
      <bottom>
        <color indexed="63"/>
      </bottom>
    </border>
    <border>
      <left style="thin"/>
      <right style="medium"/>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thin"/>
      <right style="thin"/>
      <top>
        <color indexed="63"/>
      </top>
      <bottom style="medium"/>
    </border>
    <border>
      <left>
        <color indexed="63"/>
      </left>
      <right>
        <color indexed="63"/>
      </right>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31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8" fillId="0" borderId="19" xfId="0" applyFont="1" applyBorder="1" applyAlignment="1">
      <alignment horizontal="center" vertical="center" textRotation="255"/>
    </xf>
    <xf numFmtId="0" fontId="4" fillId="0" borderId="2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center" vertical="top" textRotation="255"/>
    </xf>
    <xf numFmtId="0" fontId="4" fillId="0" borderId="21" xfId="0" applyFont="1" applyBorder="1" applyAlignment="1">
      <alignment horizontal="center" vertical="center"/>
    </xf>
    <xf numFmtId="0" fontId="11" fillId="0" borderId="22" xfId="0" applyFont="1" applyBorder="1" applyAlignment="1">
      <alignment horizontal="center" vertical="top" textRotation="255"/>
    </xf>
    <xf numFmtId="0" fontId="0" fillId="0" borderId="13" xfId="0" applyBorder="1" applyAlignment="1">
      <alignment vertical="center"/>
    </xf>
    <xf numFmtId="0" fontId="0" fillId="0" borderId="0" xfId="0" applyBorder="1" applyAlignment="1">
      <alignment vertical="center"/>
    </xf>
    <xf numFmtId="0" fontId="12" fillId="0" borderId="0" xfId="0" applyFont="1" applyAlignment="1">
      <alignment vertical="center"/>
    </xf>
    <xf numFmtId="0" fontId="2" fillId="0" borderId="0" xfId="0" applyFont="1" applyAlignment="1">
      <alignment vertical="center"/>
    </xf>
    <xf numFmtId="0" fontId="2" fillId="33" borderId="23" xfId="0" applyFont="1" applyFill="1" applyBorder="1" applyAlignment="1" applyProtection="1">
      <alignment horizontal="center" vertical="center"/>
      <protection/>
    </xf>
    <xf numFmtId="0" fontId="13" fillId="33" borderId="24"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13" fillId="33" borderId="27" xfId="0" applyFont="1" applyFill="1" applyBorder="1" applyAlignment="1" applyProtection="1">
      <alignment horizontal="center" vertical="center"/>
      <protection/>
    </xf>
    <xf numFmtId="0" fontId="13" fillId="33" borderId="28" xfId="0" applyFont="1" applyFill="1" applyBorder="1" applyAlignment="1">
      <alignment vertical="center"/>
    </xf>
    <xf numFmtId="0" fontId="13" fillId="33" borderId="29" xfId="0" applyFont="1" applyFill="1" applyBorder="1" applyAlignment="1">
      <alignment horizontal="center" vertical="center"/>
    </xf>
    <xf numFmtId="0" fontId="2" fillId="33" borderId="27"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2" fillId="33" borderId="31" xfId="0" applyFont="1" applyFill="1" applyBorder="1" applyAlignment="1" applyProtection="1">
      <alignment horizontal="center" vertical="center"/>
      <protection/>
    </xf>
    <xf numFmtId="0" fontId="13" fillId="33" borderId="32" xfId="0" applyFont="1" applyFill="1" applyBorder="1" applyAlignment="1" applyProtection="1">
      <alignment horizontal="center" vertical="center"/>
      <protection/>
    </xf>
    <xf numFmtId="0" fontId="13" fillId="33" borderId="33" xfId="0" applyFont="1" applyFill="1" applyBorder="1" applyAlignment="1" applyProtection="1">
      <alignment horizontal="center" vertical="center"/>
      <protection/>
    </xf>
    <xf numFmtId="0" fontId="13" fillId="33" borderId="34" xfId="0" applyFont="1" applyFill="1" applyBorder="1" applyAlignment="1">
      <alignment vertical="center"/>
    </xf>
    <xf numFmtId="0" fontId="13" fillId="33" borderId="35" xfId="0" applyFont="1" applyFill="1" applyBorder="1" applyAlignment="1">
      <alignment horizontal="center" vertical="center"/>
    </xf>
    <xf numFmtId="0" fontId="2" fillId="33" borderId="33" xfId="0"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protection/>
    </xf>
    <xf numFmtId="0" fontId="2" fillId="33" borderId="32" xfId="0" applyFont="1" applyFill="1" applyBorder="1" applyAlignment="1" applyProtection="1">
      <alignment horizontal="center" vertical="center"/>
      <protection/>
    </xf>
    <xf numFmtId="0" fontId="13" fillId="33"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37" xfId="0" applyFont="1" applyFill="1" applyBorder="1" applyAlignment="1" applyProtection="1">
      <alignment horizontal="center" vertical="center"/>
      <protection/>
    </xf>
    <xf numFmtId="0" fontId="13" fillId="33" borderId="0" xfId="0" applyFont="1" applyFill="1" applyAlignment="1" applyProtection="1">
      <alignment vertical="center"/>
      <protection/>
    </xf>
    <xf numFmtId="0" fontId="2" fillId="0" borderId="38" xfId="0" applyFont="1" applyBorder="1" applyAlignment="1">
      <alignment vertical="center"/>
    </xf>
    <xf numFmtId="0" fontId="12" fillId="34" borderId="10" xfId="0" applyFont="1" applyFill="1" applyBorder="1" applyAlignment="1">
      <alignment vertical="center"/>
    </xf>
    <xf numFmtId="0" fontId="12" fillId="35" borderId="39" xfId="0" applyFont="1" applyFill="1" applyBorder="1" applyAlignment="1">
      <alignment vertical="center"/>
    </xf>
    <xf numFmtId="0" fontId="12" fillId="35" borderId="40" xfId="0" applyFont="1" applyFill="1" applyBorder="1" applyAlignment="1">
      <alignment vertical="center"/>
    </xf>
    <xf numFmtId="0" fontId="2" fillId="35" borderId="40" xfId="0" applyFont="1" applyFill="1" applyBorder="1" applyAlignment="1">
      <alignment vertical="center"/>
    </xf>
    <xf numFmtId="0" fontId="2" fillId="35" borderId="41" xfId="0" applyFont="1" applyFill="1" applyBorder="1" applyAlignment="1">
      <alignment vertical="center"/>
    </xf>
    <xf numFmtId="0" fontId="2" fillId="0" borderId="42" xfId="0" applyFont="1" applyBorder="1" applyAlignment="1">
      <alignment horizontal="center" vertical="center"/>
    </xf>
    <xf numFmtId="178" fontId="2" fillId="34" borderId="43" xfId="0" applyNumberFormat="1" applyFont="1" applyFill="1" applyBorder="1" applyAlignment="1">
      <alignment vertical="center"/>
    </xf>
    <xf numFmtId="179" fontId="2" fillId="0" borderId="43" xfId="0" applyNumberFormat="1" applyFont="1" applyBorder="1" applyAlignment="1">
      <alignment vertical="center"/>
    </xf>
    <xf numFmtId="0" fontId="2" fillId="0" borderId="43" xfId="0" applyFont="1" applyBorder="1" applyAlignment="1">
      <alignment horizontal="center" vertical="center"/>
    </xf>
    <xf numFmtId="179" fontId="2" fillId="0" borderId="42" xfId="0" applyNumberFormat="1" applyFont="1" applyBorder="1" applyAlignment="1">
      <alignment vertical="center"/>
    </xf>
    <xf numFmtId="0" fontId="2" fillId="0" borderId="44" xfId="0" applyFont="1" applyBorder="1" applyAlignment="1">
      <alignment horizontal="center" vertical="center"/>
    </xf>
    <xf numFmtId="0" fontId="2" fillId="0" borderId="44" xfId="0" applyFont="1" applyBorder="1" applyAlignment="1">
      <alignment vertical="center"/>
    </xf>
    <xf numFmtId="179" fontId="2" fillId="0" borderId="45" xfId="0" applyNumberFormat="1" applyFont="1" applyBorder="1" applyAlignment="1">
      <alignmen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Border="1" applyAlignment="1">
      <alignment vertical="center"/>
    </xf>
    <xf numFmtId="0" fontId="2" fillId="0" borderId="47" xfId="0" applyFont="1" applyBorder="1" applyAlignment="1">
      <alignment horizontal="center" vertical="center"/>
    </xf>
    <xf numFmtId="0" fontId="2" fillId="0" borderId="42" xfId="0" applyFont="1" applyBorder="1" applyAlignment="1">
      <alignment vertical="center"/>
    </xf>
    <xf numFmtId="0" fontId="2" fillId="0" borderId="45" xfId="0" applyFont="1" applyBorder="1" applyAlignment="1">
      <alignment vertical="center"/>
    </xf>
    <xf numFmtId="0" fontId="2" fillId="0" borderId="45" xfId="0" applyFont="1" applyFill="1" applyBorder="1" applyAlignment="1">
      <alignment horizontal="center" vertical="center"/>
    </xf>
    <xf numFmtId="0" fontId="2" fillId="0" borderId="44" xfId="0" applyFont="1" applyBorder="1" applyAlignment="1">
      <alignment horizontal="distributed" vertical="center"/>
    </xf>
    <xf numFmtId="0" fontId="2" fillId="0" borderId="48" xfId="0" applyFont="1" applyBorder="1" applyAlignment="1">
      <alignment horizontal="distributed" vertical="center"/>
    </xf>
    <xf numFmtId="0" fontId="2" fillId="0" borderId="47" xfId="0" applyFont="1" applyBorder="1" applyAlignment="1">
      <alignment horizontal="distributed" vertical="center"/>
    </xf>
    <xf numFmtId="0" fontId="2" fillId="36" borderId="49" xfId="0" applyFont="1" applyFill="1" applyBorder="1" applyAlignment="1">
      <alignment vertical="center"/>
    </xf>
    <xf numFmtId="0" fontId="12" fillId="36" borderId="0" xfId="0" applyFont="1" applyFill="1" applyBorder="1" applyAlignment="1">
      <alignment vertical="center"/>
    </xf>
    <xf numFmtId="0" fontId="7" fillId="0" borderId="0" xfId="0" applyFont="1" applyBorder="1" applyAlignment="1">
      <alignment horizontal="center" vertical="center"/>
    </xf>
    <xf numFmtId="0" fontId="2" fillId="34" borderId="49" xfId="0" applyFont="1" applyFill="1" applyBorder="1" applyAlignment="1">
      <alignment vertical="center"/>
    </xf>
    <xf numFmtId="0" fontId="12" fillId="34" borderId="0" xfId="0" applyFont="1" applyFill="1" applyBorder="1" applyAlignment="1">
      <alignment vertical="center"/>
    </xf>
    <xf numFmtId="0" fontId="2" fillId="37" borderId="50" xfId="0" applyFont="1" applyFill="1" applyBorder="1" applyAlignment="1">
      <alignment vertical="center"/>
    </xf>
    <xf numFmtId="0" fontId="12" fillId="37" borderId="51" xfId="0" applyFont="1" applyFill="1" applyBorder="1" applyAlignment="1">
      <alignment vertical="center"/>
    </xf>
    <xf numFmtId="0" fontId="7" fillId="0" borderId="51" xfId="0" applyFont="1" applyBorder="1" applyAlignment="1">
      <alignment horizontal="center" vertical="center"/>
    </xf>
    <xf numFmtId="0" fontId="10" fillId="0" borderId="51" xfId="0" applyFont="1" applyBorder="1" applyAlignment="1">
      <alignment vertical="center"/>
    </xf>
    <xf numFmtId="0" fontId="10" fillId="0" borderId="20" xfId="0" applyFont="1" applyBorder="1" applyAlignment="1">
      <alignment vertical="center"/>
    </xf>
    <xf numFmtId="0" fontId="10" fillId="0" borderId="20" xfId="0" applyFont="1" applyBorder="1" applyAlignment="1">
      <alignment horizontal="center" vertical="center"/>
    </xf>
    <xf numFmtId="0" fontId="10" fillId="0" borderId="0" xfId="0" applyFont="1" applyBorder="1" applyAlignment="1">
      <alignment vertical="center"/>
    </xf>
    <xf numFmtId="0" fontId="10" fillId="0" borderId="52" xfId="0" applyFont="1" applyBorder="1" applyAlignment="1">
      <alignment vertical="center"/>
    </xf>
    <xf numFmtId="0" fontId="10" fillId="0" borderId="43" xfId="0" applyFont="1" applyBorder="1" applyAlignment="1">
      <alignment horizontal="center" vertical="center"/>
    </xf>
    <xf numFmtId="0" fontId="10" fillId="0" borderId="53" xfId="0" applyFont="1" applyBorder="1" applyAlignment="1">
      <alignment horizontal="center" vertical="center"/>
    </xf>
    <xf numFmtId="0" fontId="10" fillId="0" borderId="40" xfId="0" applyFont="1" applyBorder="1" applyAlignment="1">
      <alignment horizontal="center" vertical="center"/>
    </xf>
    <xf numFmtId="0" fontId="11" fillId="0" borderId="54" xfId="0" applyFont="1" applyFill="1" applyBorder="1" applyAlignment="1">
      <alignment horizontal="center" vertical="center"/>
    </xf>
    <xf numFmtId="0" fontId="10"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4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9" xfId="0" applyFont="1" applyFill="1" applyBorder="1" applyAlignment="1">
      <alignment vertical="center"/>
    </xf>
    <xf numFmtId="0" fontId="10" fillId="0" borderId="61" xfId="0" applyFont="1" applyBorder="1" applyAlignment="1">
      <alignment horizontal="center" vertical="center"/>
    </xf>
    <xf numFmtId="0" fontId="4" fillId="0" borderId="50" xfId="0" applyFont="1" applyBorder="1" applyAlignment="1">
      <alignment horizontal="center" vertical="center"/>
    </xf>
    <xf numFmtId="0" fontId="11" fillId="0" borderId="62" xfId="0" applyFont="1" applyBorder="1" applyAlignment="1">
      <alignment horizontal="center" vertical="top" textRotation="255"/>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8" fillId="0" borderId="0" xfId="0" applyFont="1" applyAlignment="1">
      <alignment vertical="center"/>
    </xf>
    <xf numFmtId="0" fontId="15" fillId="36" borderId="65" xfId="0" applyFont="1" applyFill="1" applyBorder="1" applyAlignment="1" applyProtection="1">
      <alignment horizontal="center" vertical="center"/>
      <protection locked="0"/>
    </xf>
    <xf numFmtId="0" fontId="15" fillId="36" borderId="66" xfId="0" applyFont="1" applyFill="1" applyBorder="1" applyAlignment="1" applyProtection="1">
      <alignment horizontal="center" vertical="center"/>
      <protection locked="0"/>
    </xf>
    <xf numFmtId="0" fontId="14" fillId="37" borderId="67" xfId="0" applyFont="1" applyFill="1" applyBorder="1" applyAlignment="1" applyProtection="1">
      <alignment horizontal="center" vertical="center"/>
      <protection locked="0"/>
    </xf>
    <xf numFmtId="0" fontId="2" fillId="0" borderId="67" xfId="0" applyFont="1" applyBorder="1" applyAlignment="1" applyProtection="1">
      <alignment vertical="center"/>
      <protection locked="0"/>
    </xf>
    <xf numFmtId="0" fontId="15" fillId="36" borderId="68" xfId="0" applyFont="1" applyFill="1" applyBorder="1" applyAlignment="1" applyProtection="1">
      <alignment horizontal="center" vertical="center"/>
      <protection locked="0"/>
    </xf>
    <xf numFmtId="0" fontId="15" fillId="36" borderId="69" xfId="0" applyFont="1" applyFill="1" applyBorder="1" applyAlignment="1" applyProtection="1">
      <alignment horizontal="center" vertical="center"/>
      <protection locked="0"/>
    </xf>
    <xf numFmtId="0" fontId="15" fillId="36" borderId="70" xfId="0" applyFont="1" applyFill="1" applyBorder="1" applyAlignment="1" applyProtection="1">
      <alignment horizontal="center" vertical="center"/>
      <protection locked="0"/>
    </xf>
    <xf numFmtId="0" fontId="14" fillId="37" borderId="70" xfId="0" applyFont="1" applyFill="1" applyBorder="1" applyAlignment="1" applyProtection="1">
      <alignment horizontal="center" vertical="center"/>
      <protection locked="0"/>
    </xf>
    <xf numFmtId="0" fontId="14" fillId="37" borderId="71" xfId="0" applyFont="1" applyFill="1" applyBorder="1" applyAlignment="1" applyProtection="1">
      <alignment horizontal="center" vertical="center"/>
      <protection locked="0"/>
    </xf>
    <xf numFmtId="0" fontId="2" fillId="0" borderId="70" xfId="0" applyFont="1" applyBorder="1" applyAlignment="1" applyProtection="1">
      <alignment vertical="center"/>
      <protection locked="0"/>
    </xf>
    <xf numFmtId="0" fontId="15" fillId="36" borderId="72" xfId="0" applyFont="1" applyFill="1" applyBorder="1" applyAlignment="1" applyProtection="1">
      <alignment horizontal="center" vertical="center"/>
      <protection locked="0"/>
    </xf>
    <xf numFmtId="0" fontId="15" fillId="36" borderId="73" xfId="0" applyFont="1" applyFill="1" applyBorder="1" applyAlignment="1" applyProtection="1">
      <alignment horizontal="center" vertical="center"/>
      <protection locked="0"/>
    </xf>
    <xf numFmtId="57" fontId="15" fillId="36" borderId="74" xfId="0" applyNumberFormat="1" applyFont="1" applyFill="1" applyBorder="1" applyAlignment="1" applyProtection="1">
      <alignment horizontal="center" vertical="center"/>
      <protection locked="0"/>
    </xf>
    <xf numFmtId="0" fontId="14" fillId="37" borderId="74" xfId="0" applyFont="1" applyFill="1" applyBorder="1" applyAlignment="1" applyProtection="1">
      <alignment horizontal="center" vertical="center"/>
      <protection locked="0"/>
    </xf>
    <xf numFmtId="0" fontId="2" fillId="0" borderId="74" xfId="0" applyFont="1" applyBorder="1" applyAlignment="1" applyProtection="1">
      <alignment vertical="center"/>
      <protection locked="0"/>
    </xf>
    <xf numFmtId="0" fontId="15" fillId="36" borderId="75" xfId="0" applyFont="1" applyFill="1" applyBorder="1" applyAlignment="1" applyProtection="1">
      <alignment horizontal="center" vertical="center"/>
      <protection locked="0"/>
    </xf>
    <xf numFmtId="0" fontId="14" fillId="37" borderId="75" xfId="0" applyFont="1" applyFill="1" applyBorder="1" applyAlignment="1" applyProtection="1">
      <alignment horizontal="center" vertical="center"/>
      <protection locked="0"/>
    </xf>
    <xf numFmtId="0" fontId="14" fillId="37" borderId="38" xfId="0" applyFont="1" applyFill="1" applyBorder="1" applyAlignment="1" applyProtection="1">
      <alignment horizontal="center" vertical="center"/>
      <protection locked="0"/>
    </xf>
    <xf numFmtId="0" fontId="2" fillId="0" borderId="75" xfId="0" applyFont="1" applyBorder="1" applyAlignment="1" applyProtection="1">
      <alignment vertical="center"/>
      <protection locked="0"/>
    </xf>
    <xf numFmtId="0" fontId="15" fillId="36" borderId="76" xfId="0" applyFont="1" applyFill="1" applyBorder="1" applyAlignment="1" applyProtection="1">
      <alignment horizontal="center" vertical="center"/>
      <protection locked="0"/>
    </xf>
    <xf numFmtId="0" fontId="15" fillId="36" borderId="77" xfId="0" applyFont="1" applyFill="1" applyBorder="1" applyAlignment="1" applyProtection="1">
      <alignment horizontal="center" vertical="center"/>
      <protection locked="0"/>
    </xf>
    <xf numFmtId="0" fontId="14" fillId="37" borderId="78" xfId="0" applyFont="1" applyFill="1" applyBorder="1" applyAlignment="1" applyProtection="1">
      <alignment horizontal="center" vertical="center"/>
      <protection locked="0"/>
    </xf>
    <xf numFmtId="0" fontId="2" fillId="0" borderId="78" xfId="0" applyFont="1" applyBorder="1" applyAlignment="1" applyProtection="1">
      <alignment vertical="center"/>
      <protection locked="0"/>
    </xf>
    <xf numFmtId="0" fontId="15" fillId="36" borderId="79" xfId="0" applyFont="1" applyFill="1" applyBorder="1" applyAlignment="1" applyProtection="1">
      <alignment horizontal="center" vertical="center"/>
      <protection locked="0"/>
    </xf>
    <xf numFmtId="0" fontId="15" fillId="36" borderId="80" xfId="0" applyFont="1" applyFill="1" applyBorder="1" applyAlignment="1" applyProtection="1">
      <alignment horizontal="center" vertical="center"/>
      <protection locked="0"/>
    </xf>
    <xf numFmtId="0" fontId="15" fillId="36" borderId="10" xfId="0" applyFont="1" applyFill="1" applyBorder="1" applyAlignment="1" applyProtection="1">
      <alignment horizontal="center" vertical="center"/>
      <protection locked="0"/>
    </xf>
    <xf numFmtId="0" fontId="14" fillId="37" borderId="10" xfId="0" applyFont="1" applyFill="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12" fillId="37" borderId="28" xfId="0" applyFont="1" applyFill="1" applyBorder="1" applyAlignment="1" applyProtection="1">
      <alignment horizontal="center" vertical="center"/>
      <protection locked="0"/>
    </xf>
    <xf numFmtId="0" fontId="12" fillId="37" borderId="29" xfId="0" applyFont="1" applyFill="1" applyBorder="1" applyAlignment="1" applyProtection="1">
      <alignment horizontal="center" vertical="center"/>
      <protection locked="0"/>
    </xf>
    <xf numFmtId="0" fontId="12" fillId="37" borderId="34" xfId="0" applyFont="1" applyFill="1" applyBorder="1" applyAlignment="1" applyProtection="1">
      <alignment horizontal="center" vertical="center"/>
      <protection locked="0"/>
    </xf>
    <xf numFmtId="0" fontId="12" fillId="37" borderId="35" xfId="0" applyFont="1" applyFill="1" applyBorder="1" applyAlignment="1" applyProtection="1">
      <alignment horizontal="center" vertical="center"/>
      <protection locked="0"/>
    </xf>
    <xf numFmtId="0" fontId="12" fillId="37" borderId="81" xfId="0" applyFont="1" applyFill="1" applyBorder="1" applyAlignment="1" applyProtection="1">
      <alignment horizontal="center" vertical="center"/>
      <protection locked="0"/>
    </xf>
    <xf numFmtId="0" fontId="12" fillId="37" borderId="82" xfId="0" applyFont="1" applyFill="1" applyBorder="1" applyAlignment="1" applyProtection="1">
      <alignment horizontal="center" vertical="center"/>
      <protection locked="0"/>
    </xf>
    <xf numFmtId="0" fontId="15" fillId="36" borderId="83" xfId="0" applyFont="1" applyFill="1" applyBorder="1" applyAlignment="1" applyProtection="1">
      <alignment horizontal="center" vertical="center"/>
      <protection locked="0"/>
    </xf>
    <xf numFmtId="0" fontId="15" fillId="36" borderId="84" xfId="0" applyFont="1" applyFill="1" applyBorder="1" applyAlignment="1" applyProtection="1">
      <alignment horizontal="center" vertical="center"/>
      <protection locked="0"/>
    </xf>
    <xf numFmtId="0" fontId="10" fillId="37" borderId="31" xfId="0" applyFont="1" applyFill="1" applyBorder="1" applyAlignment="1" applyProtection="1">
      <alignment horizontal="center" vertical="center"/>
      <protection locked="0"/>
    </xf>
    <xf numFmtId="0" fontId="15" fillId="36" borderId="85" xfId="0" applyFont="1" applyFill="1" applyBorder="1" applyAlignment="1" applyProtection="1">
      <alignment horizontal="center" vertical="center"/>
      <protection locked="0"/>
    </xf>
    <xf numFmtId="0" fontId="15" fillId="36" borderId="45" xfId="0" applyFont="1" applyFill="1" applyBorder="1" applyAlignment="1" applyProtection="1">
      <alignment horizontal="center" vertical="center"/>
      <protection locked="0"/>
    </xf>
    <xf numFmtId="0" fontId="10" fillId="37" borderId="32" xfId="0" applyFont="1" applyFill="1" applyBorder="1" applyAlignment="1" applyProtection="1">
      <alignment horizontal="center" vertical="center"/>
      <protection locked="0"/>
    </xf>
    <xf numFmtId="0" fontId="15" fillId="36" borderId="86" xfId="0" applyFont="1" applyFill="1" applyBorder="1" applyAlignment="1" applyProtection="1">
      <alignment horizontal="center" vertical="center"/>
      <protection locked="0"/>
    </xf>
    <xf numFmtId="0" fontId="15" fillId="36" borderId="87" xfId="0" applyFont="1" applyFill="1" applyBorder="1" applyAlignment="1" applyProtection="1">
      <alignment horizontal="center" vertical="center"/>
      <protection locked="0"/>
    </xf>
    <xf numFmtId="0" fontId="10" fillId="37" borderId="33" xfId="0" applyFont="1" applyFill="1" applyBorder="1" applyAlignment="1" applyProtection="1">
      <alignment horizontal="center" vertical="center"/>
      <protection locked="0"/>
    </xf>
    <xf numFmtId="176" fontId="2" fillId="36" borderId="45" xfId="0" applyNumberFormat="1" applyFont="1" applyFill="1" applyBorder="1" applyAlignment="1" applyProtection="1">
      <alignment vertical="center"/>
      <protection locked="0"/>
    </xf>
    <xf numFmtId="0" fontId="2" fillId="36" borderId="45" xfId="0" applyFont="1" applyFill="1" applyBorder="1" applyAlignment="1" applyProtection="1">
      <alignment horizontal="left" vertical="center"/>
      <protection locked="0"/>
    </xf>
    <xf numFmtId="0" fontId="2" fillId="36" borderId="80" xfId="0" applyFont="1" applyFill="1" applyBorder="1" applyAlignment="1" applyProtection="1">
      <alignment horizontal="left" vertical="center"/>
      <protection locked="0"/>
    </xf>
    <xf numFmtId="0" fontId="2" fillId="38" borderId="78" xfId="0" applyFont="1" applyFill="1" applyBorder="1" applyAlignment="1" applyProtection="1">
      <alignment horizontal="center" vertical="center"/>
      <protection locked="0"/>
    </xf>
    <xf numFmtId="0" fontId="2" fillId="38" borderId="10" xfId="0" applyFont="1" applyFill="1" applyBorder="1" applyAlignment="1" applyProtection="1">
      <alignment horizontal="center" vertical="center"/>
      <protection locked="0"/>
    </xf>
    <xf numFmtId="0" fontId="4" fillId="17" borderId="45" xfId="0" applyFont="1" applyFill="1" applyBorder="1" applyAlignment="1">
      <alignment vertical="center"/>
    </xf>
    <xf numFmtId="0" fontId="4" fillId="17" borderId="80" xfId="0" applyFont="1" applyFill="1" applyBorder="1" applyAlignment="1">
      <alignment vertical="center"/>
    </xf>
    <xf numFmtId="0" fontId="4" fillId="17" borderId="88" xfId="0" applyFont="1" applyFill="1" applyBorder="1" applyAlignment="1">
      <alignment vertical="center"/>
    </xf>
    <xf numFmtId="0" fontId="2" fillId="0" borderId="0" xfId="0" applyFont="1" applyFill="1" applyBorder="1" applyAlignment="1">
      <alignment vertical="center"/>
    </xf>
    <xf numFmtId="0" fontId="12" fillId="0" borderId="0" xfId="0" applyFont="1" applyFill="1" applyBorder="1" applyAlignment="1">
      <alignment vertical="center"/>
    </xf>
    <xf numFmtId="0" fontId="2" fillId="33" borderId="89"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50" xfId="0" applyFont="1" applyFill="1" applyBorder="1" applyAlignment="1" applyProtection="1">
      <alignment vertical="center"/>
      <protection/>
    </xf>
    <xf numFmtId="0" fontId="2" fillId="33" borderId="51" xfId="0" applyFont="1" applyFill="1" applyBorder="1" applyAlignment="1" applyProtection="1">
      <alignment vertical="center"/>
      <protection/>
    </xf>
    <xf numFmtId="0" fontId="13" fillId="33" borderId="34" xfId="0" applyFont="1" applyFill="1" applyBorder="1" applyAlignment="1" applyProtection="1">
      <alignment vertical="center"/>
      <protection/>
    </xf>
    <xf numFmtId="0" fontId="13" fillId="33" borderId="35" xfId="0" applyFont="1" applyFill="1" applyBorder="1" applyAlignment="1" applyProtection="1">
      <alignment horizontal="center" vertical="center"/>
      <protection/>
    </xf>
    <xf numFmtId="0" fontId="2" fillId="33" borderId="32" xfId="0" applyFont="1" applyFill="1" applyBorder="1" applyAlignment="1" applyProtection="1">
      <alignment vertical="center"/>
      <protection/>
    </xf>
    <xf numFmtId="0" fontId="13" fillId="33" borderId="32" xfId="0" applyFont="1" applyFill="1" applyBorder="1" applyAlignment="1" applyProtection="1">
      <alignment vertical="center"/>
      <protection/>
    </xf>
    <xf numFmtId="0" fontId="2" fillId="33" borderId="27" xfId="0" applyFont="1" applyFill="1" applyBorder="1" applyAlignment="1">
      <alignment vertical="center"/>
    </xf>
    <xf numFmtId="0" fontId="19" fillId="0" borderId="0" xfId="0" applyFont="1" applyAlignment="1">
      <alignment vertical="center"/>
    </xf>
    <xf numFmtId="176" fontId="2" fillId="0" borderId="42" xfId="0" applyNumberFormat="1" applyFont="1" applyFill="1" applyBorder="1" applyAlignment="1" applyProtection="1">
      <alignment vertical="center"/>
      <protection locked="0"/>
    </xf>
    <xf numFmtId="0" fontId="13" fillId="0" borderId="0" xfId="0" applyFont="1" applyAlignment="1">
      <alignment vertical="center"/>
    </xf>
    <xf numFmtId="0" fontId="13" fillId="33" borderId="21" xfId="0" applyFont="1" applyFill="1" applyBorder="1" applyAlignment="1" applyProtection="1">
      <alignment vertical="center"/>
      <protection/>
    </xf>
    <xf numFmtId="0" fontId="13" fillId="33" borderId="90" xfId="0" applyFont="1" applyFill="1" applyBorder="1" applyAlignment="1" applyProtection="1">
      <alignment horizontal="center" vertical="center"/>
      <protection/>
    </xf>
    <xf numFmtId="0" fontId="13" fillId="33" borderId="27" xfId="0" applyFont="1" applyFill="1" applyBorder="1" applyAlignment="1" applyProtection="1">
      <alignment vertical="center"/>
      <protection/>
    </xf>
    <xf numFmtId="0" fontId="13" fillId="33" borderId="91" xfId="0" applyFont="1" applyFill="1" applyBorder="1" applyAlignment="1" applyProtection="1">
      <alignment vertical="center"/>
      <protection/>
    </xf>
    <xf numFmtId="0" fontId="2" fillId="33" borderId="63" xfId="0" applyFont="1" applyFill="1" applyBorder="1" applyAlignment="1" applyProtection="1">
      <alignment horizontal="center" vertical="center"/>
      <protection/>
    </xf>
    <xf numFmtId="182" fontId="15" fillId="36" borderId="67" xfId="0" applyNumberFormat="1" applyFont="1" applyFill="1" applyBorder="1" applyAlignment="1" applyProtection="1">
      <alignment horizontal="center" vertical="center"/>
      <protection locked="0"/>
    </xf>
    <xf numFmtId="182" fontId="15" fillId="36" borderId="70" xfId="0" applyNumberFormat="1" applyFont="1" applyFill="1" applyBorder="1" applyAlignment="1" applyProtection="1">
      <alignment horizontal="center" vertical="center"/>
      <protection locked="0"/>
    </xf>
    <xf numFmtId="182" fontId="15" fillId="36" borderId="74" xfId="0" applyNumberFormat="1" applyFont="1" applyFill="1" applyBorder="1" applyAlignment="1" applyProtection="1">
      <alignment horizontal="center" vertical="center"/>
      <protection locked="0"/>
    </xf>
    <xf numFmtId="0" fontId="12" fillId="34" borderId="78" xfId="0" applyFont="1" applyFill="1" applyBorder="1" applyAlignment="1">
      <alignment horizontal="center" vertical="center"/>
    </xf>
    <xf numFmtId="0" fontId="12" fillId="34" borderId="10" xfId="0" applyFont="1" applyFill="1" applyBorder="1" applyAlignment="1">
      <alignment horizontal="center" vertical="center"/>
    </xf>
    <xf numFmtId="182" fontId="15" fillId="36" borderId="78" xfId="0" applyNumberFormat="1" applyFont="1" applyFill="1" applyBorder="1" applyAlignment="1" applyProtection="1">
      <alignment horizontal="center" vertical="center"/>
      <protection locked="0"/>
    </xf>
    <xf numFmtId="182" fontId="15" fillId="36" borderId="10"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0" borderId="10" xfId="0" applyBorder="1" applyAlignment="1">
      <alignment horizontal="center" vertical="center"/>
    </xf>
    <xf numFmtId="0" fontId="0" fillId="0" borderId="92" xfId="0" applyBorder="1" applyAlignment="1">
      <alignment vertical="center"/>
    </xf>
    <xf numFmtId="0" fontId="0" fillId="0" borderId="71" xfId="0" applyBorder="1" applyAlignment="1">
      <alignment vertical="center"/>
    </xf>
    <xf numFmtId="0" fontId="0" fillId="0" borderId="10" xfId="60" applyBorder="1" applyAlignment="1">
      <alignment horizontal="center" vertical="center"/>
      <protection/>
    </xf>
    <xf numFmtId="0" fontId="0" fillId="0" borderId="0" xfId="60" applyAlignment="1">
      <alignment horizontal="center" vertical="center"/>
      <protection/>
    </xf>
    <xf numFmtId="0" fontId="15" fillId="36" borderId="93" xfId="0" applyFont="1" applyFill="1" applyBorder="1" applyAlignment="1" applyProtection="1">
      <alignment horizontal="center" vertical="center"/>
      <protection locked="0"/>
    </xf>
    <xf numFmtId="0" fontId="10" fillId="0" borderId="94" xfId="0" applyFont="1" applyBorder="1" applyAlignment="1">
      <alignment horizontal="center" vertical="center"/>
    </xf>
    <xf numFmtId="0" fontId="15" fillId="36" borderId="95" xfId="0" applyFont="1" applyFill="1" applyBorder="1" applyAlignment="1" applyProtection="1">
      <alignment horizontal="center" vertical="center"/>
      <protection locked="0"/>
    </xf>
    <xf numFmtId="0" fontId="15" fillId="36" borderId="96" xfId="0" applyFont="1" applyFill="1" applyBorder="1" applyAlignment="1" applyProtection="1">
      <alignment horizontal="center" vertical="center"/>
      <protection locked="0"/>
    </xf>
    <xf numFmtId="0" fontId="15" fillId="36" borderId="97" xfId="0" applyFont="1" applyFill="1" applyBorder="1" applyAlignment="1" applyProtection="1">
      <alignment horizontal="center" vertical="center"/>
      <protection locked="0"/>
    </xf>
    <xf numFmtId="0" fontId="15" fillId="36" borderId="98" xfId="0" applyFont="1" applyFill="1" applyBorder="1" applyAlignment="1" applyProtection="1">
      <alignment horizontal="center" vertical="center"/>
      <protection locked="0"/>
    </xf>
    <xf numFmtId="0" fontId="15" fillId="36" borderId="99" xfId="0" applyFont="1" applyFill="1" applyBorder="1" applyAlignment="1" applyProtection="1">
      <alignment horizontal="center" vertical="center"/>
      <protection locked="0"/>
    </xf>
    <xf numFmtId="0" fontId="15" fillId="36" borderId="88" xfId="0" applyFont="1" applyFill="1" applyBorder="1" applyAlignment="1" applyProtection="1">
      <alignment horizontal="center" vertical="center"/>
      <protection locked="0"/>
    </xf>
    <xf numFmtId="0" fontId="11" fillId="0" borderId="100" xfId="0" applyFont="1" applyBorder="1" applyAlignment="1">
      <alignment horizontal="center" vertical="center" shrinkToFit="1"/>
    </xf>
    <xf numFmtId="0" fontId="10" fillId="0" borderId="101" xfId="0" applyFont="1" applyBorder="1" applyAlignment="1">
      <alignment horizontal="center" vertical="center"/>
    </xf>
    <xf numFmtId="0" fontId="21" fillId="0" borderId="102" xfId="0" applyFont="1" applyBorder="1" applyAlignment="1">
      <alignment horizontal="center" vertical="center" wrapText="1"/>
    </xf>
    <xf numFmtId="0" fontId="21" fillId="0" borderId="103" xfId="0" applyFont="1" applyBorder="1" applyAlignment="1">
      <alignment horizontal="center" vertical="center" wrapText="1"/>
    </xf>
    <xf numFmtId="0" fontId="2" fillId="0" borderId="0" xfId="0" applyFont="1" applyAlignment="1">
      <alignment vertical="center"/>
    </xf>
    <xf numFmtId="0" fontId="10" fillId="37" borderId="27" xfId="0" applyFont="1" applyFill="1" applyBorder="1" applyAlignment="1" applyProtection="1">
      <alignment horizontal="center" vertical="center"/>
      <protection locked="0"/>
    </xf>
    <xf numFmtId="0" fontId="13" fillId="33" borderId="81" xfId="0" applyFont="1" applyFill="1" applyBorder="1" applyAlignment="1" applyProtection="1">
      <alignment vertical="center"/>
      <protection/>
    </xf>
    <xf numFmtId="0" fontId="13" fillId="33" borderId="82" xfId="0" applyFont="1" applyFill="1" applyBorder="1" applyAlignment="1" applyProtection="1">
      <alignment horizontal="center" vertical="center"/>
      <protection/>
    </xf>
    <xf numFmtId="0" fontId="13" fillId="33" borderId="102" xfId="0" applyFont="1" applyFill="1" applyBorder="1" applyAlignment="1" applyProtection="1">
      <alignment vertical="center"/>
      <protection/>
    </xf>
    <xf numFmtId="0" fontId="13" fillId="33" borderId="103" xfId="0" applyFont="1" applyFill="1" applyBorder="1" applyAlignment="1" applyProtection="1">
      <alignment horizontal="center" vertical="center"/>
      <protection/>
    </xf>
    <xf numFmtId="0" fontId="16" fillId="39" borderId="104" xfId="0" applyFont="1" applyFill="1" applyBorder="1" applyAlignment="1">
      <alignment horizontal="center" vertical="center"/>
    </xf>
    <xf numFmtId="0" fontId="16" fillId="39" borderId="105" xfId="0" applyFont="1" applyFill="1" applyBorder="1" applyAlignment="1">
      <alignment horizontal="center" vertical="center"/>
    </xf>
    <xf numFmtId="0" fontId="16" fillId="39" borderId="106" xfId="0" applyFont="1" applyFill="1" applyBorder="1" applyAlignment="1">
      <alignment horizontal="center" vertical="center"/>
    </xf>
    <xf numFmtId="0" fontId="10" fillId="0" borderId="51" xfId="0" applyFont="1" applyBorder="1" applyAlignment="1">
      <alignment horizontal="center" vertical="center" shrinkToFit="1"/>
    </xf>
    <xf numFmtId="0" fontId="10" fillId="0" borderId="20" xfId="0" applyFont="1" applyBorder="1" applyAlignment="1">
      <alignment horizontal="center" vertical="center" shrinkToFit="1"/>
    </xf>
    <xf numFmtId="0" fontId="59" fillId="35" borderId="48" xfId="0" applyFont="1" applyFill="1" applyBorder="1" applyAlignment="1">
      <alignment horizontal="center" vertical="center" shrinkToFit="1"/>
    </xf>
    <xf numFmtId="0" fontId="59" fillId="35" borderId="43" xfId="0" applyFont="1" applyFill="1" applyBorder="1" applyAlignment="1">
      <alignment horizontal="center" vertical="center" shrinkToFit="1"/>
    </xf>
    <xf numFmtId="0" fontId="59" fillId="35" borderId="107" xfId="0" applyFont="1" applyFill="1" applyBorder="1" applyAlignment="1">
      <alignment horizontal="center" vertical="center" shrinkToFit="1"/>
    </xf>
    <xf numFmtId="0" fontId="59" fillId="35" borderId="46" xfId="0" applyFont="1" applyFill="1" applyBorder="1" applyAlignment="1">
      <alignment horizontal="center" vertical="center" shrinkToFit="1"/>
    </xf>
    <xf numFmtId="0" fontId="59" fillId="35" borderId="0" xfId="0" applyFont="1" applyFill="1" applyBorder="1" applyAlignment="1">
      <alignment horizontal="center" vertical="center" shrinkToFit="1"/>
    </xf>
    <xf numFmtId="0" fontId="59" fillId="35" borderId="108" xfId="0" applyFont="1" applyFill="1" applyBorder="1" applyAlignment="1">
      <alignment horizontal="center" vertical="center" shrinkToFit="1"/>
    </xf>
    <xf numFmtId="0" fontId="13" fillId="0" borderId="0" xfId="0" applyFont="1" applyAlignment="1">
      <alignment horizontal="left" vertical="center"/>
    </xf>
    <xf numFmtId="0" fontId="2" fillId="0" borderId="45" xfId="0" applyFont="1" applyBorder="1" applyAlignment="1">
      <alignment horizontal="center" vertical="center"/>
    </xf>
    <xf numFmtId="0" fontId="11" fillId="0" borderId="53" xfId="0" applyFont="1" applyBorder="1" applyAlignment="1">
      <alignment horizontal="center" vertical="center" shrinkToFit="1"/>
    </xf>
    <xf numFmtId="0" fontId="11" fillId="0" borderId="100" xfId="0" applyFont="1" applyBorder="1" applyAlignment="1">
      <alignment horizontal="center" vertical="center" shrinkToFit="1"/>
    </xf>
    <xf numFmtId="0" fontId="10" fillId="0" borderId="53" xfId="0" applyFont="1" applyBorder="1" applyAlignment="1">
      <alignment horizontal="center" vertical="center" wrapText="1"/>
    </xf>
    <xf numFmtId="0" fontId="10" fillId="0" borderId="100" xfId="0" applyFont="1" applyBorder="1" applyAlignment="1">
      <alignment horizontal="center" vertical="center"/>
    </xf>
    <xf numFmtId="0" fontId="12" fillId="34" borderId="53" xfId="0" applyFont="1" applyFill="1" applyBorder="1" applyAlignment="1">
      <alignment horizontal="center" vertical="center"/>
    </xf>
    <xf numFmtId="0" fontId="12" fillId="34" borderId="71" xfId="0" applyFont="1" applyFill="1" applyBorder="1" applyAlignment="1">
      <alignment horizontal="center" vertical="center"/>
    </xf>
    <xf numFmtId="0" fontId="10" fillId="0" borderId="26" xfId="0" applyFont="1" applyBorder="1" applyAlignment="1">
      <alignment horizontal="center" vertical="center"/>
    </xf>
    <xf numFmtId="0" fontId="10" fillId="0" borderId="109" xfId="0" applyFont="1" applyBorder="1" applyAlignment="1">
      <alignment horizontal="center" vertical="center"/>
    </xf>
    <xf numFmtId="181" fontId="12" fillId="40" borderId="44" xfId="0" applyNumberFormat="1" applyFont="1" applyFill="1" applyBorder="1" applyAlignment="1" applyProtection="1">
      <alignment horizontal="center" vertical="center"/>
      <protection locked="0"/>
    </xf>
    <xf numFmtId="181" fontId="12" fillId="40" borderId="80" xfId="0" applyNumberFormat="1"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80" xfId="0" applyFont="1" applyFill="1" applyBorder="1" applyAlignment="1" applyProtection="1">
      <alignment horizontal="center" vertical="center"/>
      <protection locked="0"/>
    </xf>
    <xf numFmtId="0" fontId="11" fillId="34" borderId="10" xfId="0" applyFont="1" applyFill="1" applyBorder="1" applyAlignment="1">
      <alignment horizontal="center" vertical="center"/>
    </xf>
    <xf numFmtId="177" fontId="4" fillId="34" borderId="43" xfId="0" applyNumberFormat="1" applyFont="1" applyFill="1" applyBorder="1" applyAlignment="1">
      <alignment horizontal="right" vertical="center"/>
    </xf>
    <xf numFmtId="177" fontId="4" fillId="34" borderId="110" xfId="0" applyNumberFormat="1" applyFont="1" applyFill="1" applyBorder="1" applyAlignment="1">
      <alignment horizontal="right" vertical="center"/>
    </xf>
    <xf numFmtId="177" fontId="4" fillId="0" borderId="42"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177" fontId="4" fillId="34" borderId="42" xfId="0" applyNumberFormat="1" applyFont="1" applyFill="1" applyBorder="1" applyAlignment="1">
      <alignment horizontal="right" vertical="center"/>
    </xf>
    <xf numFmtId="0" fontId="4" fillId="34" borderId="92" xfId="0" applyFont="1" applyFill="1" applyBorder="1" applyAlignment="1">
      <alignment horizontal="right" vertical="center"/>
    </xf>
    <xf numFmtId="177" fontId="4" fillId="34" borderId="45" xfId="0" applyNumberFormat="1" applyFont="1" applyFill="1" applyBorder="1" applyAlignment="1">
      <alignment horizontal="right" vertical="center"/>
    </xf>
    <xf numFmtId="177" fontId="4" fillId="34" borderId="80" xfId="0" applyNumberFormat="1" applyFont="1" applyFill="1" applyBorder="1" applyAlignment="1">
      <alignment horizontal="right" vertical="center"/>
    </xf>
    <xf numFmtId="0" fontId="7" fillId="35" borderId="111" xfId="0" applyFont="1" applyFill="1" applyBorder="1" applyAlignment="1">
      <alignment horizontal="center" vertical="center"/>
    </xf>
    <xf numFmtId="0" fontId="7" fillId="35" borderId="112" xfId="0" applyFont="1" applyFill="1" applyBorder="1" applyAlignment="1">
      <alignment horizontal="center" vertical="center"/>
    </xf>
    <xf numFmtId="0" fontId="7" fillId="35" borderId="113" xfId="0" applyFont="1" applyFill="1" applyBorder="1" applyAlignment="1">
      <alignment horizontal="center" vertical="center"/>
    </xf>
    <xf numFmtId="0" fontId="12" fillId="34" borderId="38" xfId="0" applyFont="1" applyFill="1" applyBorder="1" applyAlignment="1">
      <alignment horizontal="center" vertical="center"/>
    </xf>
    <xf numFmtId="0" fontId="11" fillId="34" borderId="114" xfId="0" applyFont="1" applyFill="1" applyBorder="1" applyAlignment="1">
      <alignment horizontal="center" vertical="center"/>
    </xf>
    <xf numFmtId="0" fontId="11" fillId="0" borderId="10" xfId="0" applyFont="1" applyFill="1" applyBorder="1" applyAlignment="1">
      <alignment horizontal="center" vertical="center"/>
    </xf>
    <xf numFmtId="0" fontId="12" fillId="37" borderId="10" xfId="0" applyFont="1" applyFill="1" applyBorder="1" applyAlignment="1" applyProtection="1">
      <alignment horizontal="center" vertical="center"/>
      <protection locked="0"/>
    </xf>
    <xf numFmtId="0" fontId="10" fillId="0" borderId="43" xfId="0" applyFont="1" applyBorder="1" applyAlignment="1">
      <alignment horizontal="center" vertical="center"/>
    </xf>
    <xf numFmtId="0" fontId="10" fillId="0" borderId="110" xfId="0" applyFont="1" applyBorder="1" applyAlignment="1">
      <alignment horizontal="center" vertical="center"/>
    </xf>
    <xf numFmtId="0" fontId="18" fillId="0" borderId="53" xfId="0" applyFont="1" applyBorder="1" applyAlignment="1">
      <alignment horizontal="center" vertical="center"/>
    </xf>
    <xf numFmtId="0" fontId="18" fillId="0" borderId="100" xfId="0" applyFont="1" applyBorder="1" applyAlignment="1">
      <alignment horizontal="center" vertical="center"/>
    </xf>
    <xf numFmtId="0" fontId="2" fillId="38" borderId="74" xfId="0" applyFont="1" applyFill="1" applyBorder="1" applyAlignment="1" applyProtection="1">
      <alignment horizontal="center" vertical="center"/>
      <protection locked="0"/>
    </xf>
    <xf numFmtId="0" fontId="2" fillId="38" borderId="70" xfId="0" applyFont="1" applyFill="1" applyBorder="1" applyAlignment="1" applyProtection="1">
      <alignment horizontal="center" vertical="center"/>
      <protection locked="0"/>
    </xf>
    <xf numFmtId="0" fontId="10" fillId="0" borderId="53" xfId="0" applyFont="1" applyBorder="1" applyAlignment="1">
      <alignment horizontal="center" vertical="center"/>
    </xf>
    <xf numFmtId="0" fontId="2" fillId="0" borderId="44" xfId="0" applyFont="1" applyBorder="1" applyAlignment="1">
      <alignment horizontal="center" vertical="center"/>
    </xf>
    <xf numFmtId="0" fontId="2" fillId="0" borderId="80" xfId="0" applyFont="1" applyBorder="1" applyAlignment="1">
      <alignment horizontal="center" vertical="center"/>
    </xf>
    <xf numFmtId="0" fontId="12" fillId="37" borderId="103" xfId="0" applyFont="1" applyFill="1" applyBorder="1" applyAlignment="1" applyProtection="1">
      <alignment horizontal="center" vertical="center"/>
      <protection locked="0"/>
    </xf>
    <xf numFmtId="0" fontId="12" fillId="37" borderId="29" xfId="0" applyFont="1" applyFill="1" applyBorder="1" applyAlignment="1" applyProtection="1">
      <alignment horizontal="center" vertical="center"/>
      <protection locked="0"/>
    </xf>
    <xf numFmtId="0" fontId="12" fillId="37" borderId="102" xfId="0" applyFont="1" applyFill="1" applyBorder="1" applyAlignment="1" applyProtection="1">
      <alignment horizontal="center" vertical="center"/>
      <protection locked="0"/>
    </xf>
    <xf numFmtId="0" fontId="12" fillId="37" borderId="28" xfId="0" applyFont="1" applyFill="1" applyBorder="1" applyAlignment="1" applyProtection="1">
      <alignment horizontal="center" vertical="center"/>
      <protection locked="0"/>
    </xf>
    <xf numFmtId="0" fontId="2" fillId="0" borderId="48" xfId="0" applyFont="1" applyBorder="1" applyAlignment="1">
      <alignment horizontal="center" vertical="center"/>
    </xf>
    <xf numFmtId="0" fontId="2" fillId="0" borderId="110" xfId="0" applyFont="1" applyBorder="1" applyAlignment="1">
      <alignment horizontal="center" vertical="center"/>
    </xf>
    <xf numFmtId="0" fontId="2" fillId="38" borderId="75" xfId="0" applyFont="1" applyFill="1" applyBorder="1" applyAlignment="1" applyProtection="1">
      <alignment horizontal="center" vertical="center"/>
      <protection locked="0"/>
    </xf>
    <xf numFmtId="0" fontId="13" fillId="33" borderId="115" xfId="0" applyFont="1" applyFill="1" applyBorder="1" applyAlignment="1" applyProtection="1">
      <alignment horizontal="center" vertical="center"/>
      <protection/>
    </xf>
    <xf numFmtId="0" fontId="13" fillId="33" borderId="116" xfId="0" applyFont="1" applyFill="1" applyBorder="1" applyAlignment="1" applyProtection="1">
      <alignment horizontal="center" vertical="center"/>
      <protection/>
    </xf>
    <xf numFmtId="0" fontId="10" fillId="0" borderId="48" xfId="0" applyFont="1" applyBorder="1" applyAlignment="1">
      <alignment horizontal="center" vertical="center"/>
    </xf>
    <xf numFmtId="0" fontId="2" fillId="38" borderId="67" xfId="0" applyFont="1" applyFill="1" applyBorder="1" applyAlignment="1" applyProtection="1">
      <alignment horizontal="center" vertical="center"/>
      <protection locked="0"/>
    </xf>
    <xf numFmtId="0" fontId="9" fillId="0" borderId="117" xfId="0" applyFont="1" applyBorder="1" applyAlignment="1">
      <alignment horizontal="center" vertical="center"/>
    </xf>
    <xf numFmtId="0" fontId="9" fillId="0" borderId="38" xfId="0" applyFont="1" applyBorder="1" applyAlignment="1">
      <alignment horizontal="center" vertical="center"/>
    </xf>
    <xf numFmtId="0" fontId="9" fillId="0" borderId="71" xfId="0" applyFont="1" applyBorder="1" applyAlignment="1">
      <alignment horizontal="center" vertical="center"/>
    </xf>
    <xf numFmtId="0" fontId="12" fillId="37" borderId="118" xfId="0" applyFont="1" applyFill="1" applyBorder="1" applyAlignment="1" applyProtection="1">
      <alignment horizontal="center" vertical="center"/>
      <protection locked="0"/>
    </xf>
    <xf numFmtId="0" fontId="12" fillId="37" borderId="119" xfId="0" applyFont="1" applyFill="1" applyBorder="1" applyAlignment="1" applyProtection="1">
      <alignment horizontal="center" vertical="center"/>
      <protection locked="0"/>
    </xf>
    <xf numFmtId="0" fontId="9" fillId="0" borderId="100" xfId="0" applyFont="1" applyBorder="1" applyAlignment="1">
      <alignment horizontal="center" vertical="center"/>
    </xf>
    <xf numFmtId="0" fontId="10" fillId="0" borderId="120" xfId="0" applyFont="1" applyBorder="1" applyAlignment="1">
      <alignment horizontal="center" vertical="center"/>
    </xf>
    <xf numFmtId="0" fontId="10" fillId="0" borderId="121" xfId="0" applyFont="1" applyBorder="1" applyAlignment="1">
      <alignment horizontal="center" vertical="center"/>
    </xf>
    <xf numFmtId="0" fontId="2" fillId="36" borderId="45" xfId="0" applyFont="1" applyFill="1" applyBorder="1" applyAlignment="1" applyProtection="1">
      <alignment horizontal="center" vertical="center"/>
      <protection locked="0"/>
    </xf>
    <xf numFmtId="0" fontId="2" fillId="36" borderId="80" xfId="0" applyFont="1" applyFill="1" applyBorder="1" applyAlignment="1" applyProtection="1">
      <alignment horizontal="center" vertical="center"/>
      <protection locked="0"/>
    </xf>
    <xf numFmtId="0" fontId="4" fillId="34" borderId="80" xfId="0" applyFont="1" applyFill="1" applyBorder="1" applyAlignment="1">
      <alignment horizontal="right" vertical="center"/>
    </xf>
    <xf numFmtId="0" fontId="2" fillId="0" borderId="48" xfId="0" applyFont="1" applyBorder="1" applyAlignment="1">
      <alignment horizontal="center" vertical="center" textRotation="255"/>
    </xf>
    <xf numFmtId="0" fontId="2" fillId="0" borderId="110"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122"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92" xfId="0" applyFont="1" applyBorder="1" applyAlignment="1">
      <alignment horizontal="center" vertical="center" textRotation="255"/>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4" fillId="0" borderId="104" xfId="0" applyFont="1" applyBorder="1" applyAlignment="1">
      <alignment horizontal="center" vertical="center"/>
    </xf>
    <xf numFmtId="0" fontId="4" fillId="0" borderId="106" xfId="0" applyFont="1" applyBorder="1" applyAlignment="1">
      <alignment horizontal="center" vertical="center"/>
    </xf>
    <xf numFmtId="0" fontId="19" fillId="12" borderId="0" xfId="0" applyFont="1" applyFill="1" applyAlignment="1">
      <alignment horizontal="center" vertical="center" wrapText="1"/>
    </xf>
    <xf numFmtId="0" fontId="19" fillId="12" borderId="0" xfId="0" applyFont="1" applyFill="1" applyAlignment="1">
      <alignment horizontal="center" vertical="center"/>
    </xf>
    <xf numFmtId="0" fontId="19" fillId="12" borderId="42" xfId="0" applyFont="1" applyFill="1" applyBorder="1" applyAlignment="1">
      <alignment horizontal="center" vertical="center"/>
    </xf>
    <xf numFmtId="0" fontId="12" fillId="37" borderId="115" xfId="0" applyFont="1" applyFill="1" applyBorder="1" applyAlignment="1" applyProtection="1">
      <alignment horizontal="center" vertical="center"/>
      <protection locked="0"/>
    </xf>
    <xf numFmtId="0" fontId="12" fillId="37" borderId="116" xfId="0" applyFont="1" applyFill="1" applyBorder="1" applyAlignment="1" applyProtection="1">
      <alignment horizontal="center" vertical="center"/>
      <protection locked="0"/>
    </xf>
    <xf numFmtId="0" fontId="7" fillId="0" borderId="102" xfId="0" applyFont="1" applyBorder="1" applyAlignment="1">
      <alignment horizontal="center" vertical="top" textRotation="255"/>
    </xf>
    <xf numFmtId="0" fontId="7" fillId="0" borderId="21" xfId="0" applyFont="1" applyBorder="1" applyAlignment="1">
      <alignment horizontal="center" vertical="top" textRotation="255"/>
    </xf>
    <xf numFmtId="0" fontId="7" fillId="0" borderId="53" xfId="0" applyFont="1" applyBorder="1" applyAlignment="1">
      <alignment horizontal="center" vertical="top" textRotation="255"/>
    </xf>
    <xf numFmtId="0" fontId="7" fillId="0" borderId="123" xfId="0" applyFont="1" applyBorder="1" applyAlignment="1">
      <alignment horizontal="center" vertical="top" textRotation="255"/>
    </xf>
    <xf numFmtId="0" fontId="5" fillId="0" borderId="49" xfId="0" applyFont="1" applyBorder="1" applyAlignment="1">
      <alignment horizontal="center" vertical="center"/>
    </xf>
    <xf numFmtId="0" fontId="5" fillId="0" borderId="0" xfId="0" applyFont="1" applyBorder="1" applyAlignment="1">
      <alignment horizontal="center" vertical="center"/>
    </xf>
    <xf numFmtId="0" fontId="5" fillId="0" borderId="52" xfId="0" applyFont="1" applyBorder="1" applyAlignment="1">
      <alignment horizontal="center" vertical="center"/>
    </xf>
    <xf numFmtId="0" fontId="17" fillId="0" borderId="124" xfId="0" applyFont="1" applyBorder="1" applyAlignment="1">
      <alignment horizontal="center" vertical="center"/>
    </xf>
    <xf numFmtId="0" fontId="17" fillId="0" borderId="63" xfId="0" applyFont="1" applyBorder="1" applyAlignment="1">
      <alignment horizontal="center" vertical="center"/>
    </xf>
    <xf numFmtId="0" fontId="4" fillId="0" borderId="15" xfId="0" applyFont="1" applyBorder="1" applyAlignment="1">
      <alignment horizontal="center" vertical="center"/>
    </xf>
    <xf numFmtId="0" fontId="4" fillId="0" borderId="84" xfId="0" applyFont="1" applyBorder="1" applyAlignment="1">
      <alignment horizontal="center" vertical="center"/>
    </xf>
    <xf numFmtId="0" fontId="4" fillId="0" borderId="18" xfId="0" applyFont="1" applyBorder="1" applyAlignment="1">
      <alignment horizontal="center" vertical="center"/>
    </xf>
    <xf numFmtId="0" fontId="3" fillId="0" borderId="23" xfId="0" applyFont="1" applyBorder="1" applyAlignment="1">
      <alignment horizontal="center" vertical="center" shrinkToFit="1"/>
    </xf>
    <xf numFmtId="0" fontId="3" fillId="0" borderId="124" xfId="0" applyFont="1" applyBorder="1" applyAlignment="1">
      <alignment horizontal="center" vertical="center" shrinkToFit="1"/>
    </xf>
    <xf numFmtId="0" fontId="9" fillId="0" borderId="102" xfId="0" applyFont="1" applyBorder="1" applyAlignment="1">
      <alignment horizontal="center" vertical="top" textRotation="255"/>
    </xf>
    <xf numFmtId="0" fontId="9" fillId="0" borderId="21" xfId="0" applyFont="1" applyBorder="1" applyAlignment="1">
      <alignment horizontal="center" vertical="top" textRotation="255"/>
    </xf>
    <xf numFmtId="0" fontId="9" fillId="0" borderId="19" xfId="0" applyFont="1" applyBorder="1" applyAlignment="1">
      <alignment horizontal="center" vertical="top" textRotation="255"/>
    </xf>
    <xf numFmtId="0" fontId="9" fillId="0" borderId="20" xfId="0" applyFont="1" applyBorder="1" applyAlignment="1">
      <alignment horizontal="center" vertical="top" textRotation="255"/>
    </xf>
    <xf numFmtId="0" fontId="0" fillId="0" borderId="10" xfId="60" applyFont="1" applyBorder="1" applyAlignment="1">
      <alignment horizontal="center" vertical="center"/>
      <protection/>
    </xf>
    <xf numFmtId="0" fontId="0" fillId="0" borderId="10" xfId="60" applyBorder="1" applyAlignment="1">
      <alignment horizontal="center" vertical="center"/>
      <protection/>
    </xf>
    <xf numFmtId="0" fontId="0" fillId="0" borderId="10" xfId="0" applyBorder="1" applyAlignment="1">
      <alignment horizontal="center" vertical="center"/>
    </xf>
    <xf numFmtId="0" fontId="0" fillId="0" borderId="71"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4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indexed="12"/>
        </patternFill>
      </fill>
    </dxf>
    <dxf>
      <fill>
        <patternFill>
          <bgColor indexed="13"/>
        </patternFill>
      </fill>
    </dxf>
    <dxf>
      <fill>
        <patternFill>
          <bgColor indexed="10"/>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657225</xdr:colOff>
      <xdr:row>56</xdr:row>
      <xdr:rowOff>0</xdr:rowOff>
    </xdr:from>
    <xdr:ext cx="104775" cy="238125"/>
    <xdr:sp fLocksText="0">
      <xdr:nvSpPr>
        <xdr:cNvPr id="1" name="Text Box 4"/>
        <xdr:cNvSpPr txBox="1">
          <a:spLocks noChangeArrowheads="1"/>
        </xdr:cNvSpPr>
      </xdr:nvSpPr>
      <xdr:spPr>
        <a:xfrm>
          <a:off x="10201275" y="14011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38100</xdr:colOff>
      <xdr:row>4</xdr:row>
      <xdr:rowOff>219075</xdr:rowOff>
    </xdr:from>
    <xdr:to>
      <xdr:col>15</xdr:col>
      <xdr:colOff>828675</xdr:colOff>
      <xdr:row>6</xdr:row>
      <xdr:rowOff>247650</xdr:rowOff>
    </xdr:to>
    <xdr:sp macro="[0]!申込書個票印刷">
      <xdr:nvSpPr>
        <xdr:cNvPr id="2" name="AutoShape 15"/>
        <xdr:cNvSpPr>
          <a:spLocks/>
        </xdr:cNvSpPr>
      </xdr:nvSpPr>
      <xdr:spPr>
        <a:xfrm>
          <a:off x="9582150" y="1628775"/>
          <a:ext cx="5753100" cy="523875"/>
        </a:xfrm>
        <a:prstGeom prst="bevel">
          <a:avLst/>
        </a:prstGeom>
        <a:solidFill>
          <a:srgbClr val="000080"/>
        </a:solidFill>
        <a:ln w="9525" cmpd="sng">
          <a:solidFill>
            <a:srgbClr val="000000"/>
          </a:solidFill>
          <a:headEnd type="none"/>
          <a:tailEnd type="none"/>
        </a:ln>
      </xdr:spPr>
      <xdr:txBody>
        <a:bodyPr vertOverflow="clip" wrap="square" lIns="45720" tIns="27432" rIns="45720" bIns="0"/>
        <a:p>
          <a:pPr algn="ctr">
            <a:defRPr/>
          </a:pPr>
          <a:r>
            <a:rPr lang="en-US" cap="none" sz="2000" b="1" i="0" u="none" baseline="0">
              <a:solidFill>
                <a:srgbClr val="FFFFFF"/>
              </a:solidFill>
              <a:latin typeface="ＭＳ Ｐゴシック"/>
              <a:ea typeface="ＭＳ Ｐゴシック"/>
              <a:cs typeface="ＭＳ Ｐゴシック"/>
            </a:rPr>
            <a:t>申込書印刷・個票印刷</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2%20&#20840;&#30476;&#32207;&#20307;\&#30007;&#23376;&#30003;&#36796;&#26360;\&#31179;&#30000;&#20462;&#33521;&#30007;&#23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sheetName val="個表"/>
      <sheetName val="入力禁止シート（登録①）"/>
      <sheetName val="入力禁止シート（登録②）"/>
      <sheetName val="入力禁止シート（アサミ）"/>
    </sheetNames>
    <sheetDataSet>
      <sheetData sheetId="0">
        <row r="80">
          <cell r="AF80">
            <v>1</v>
          </cell>
          <cell r="AG80" t="str">
            <v>男</v>
          </cell>
          <cell r="AH80" t="str">
            <v>秋田</v>
          </cell>
          <cell r="AI80" t="str">
            <v>SY</v>
          </cell>
          <cell r="AK80" t="str">
            <v>○</v>
          </cell>
          <cell r="AL80" t="str">
            <v>県北</v>
          </cell>
        </row>
        <row r="81">
          <cell r="AF81">
            <v>2</v>
          </cell>
          <cell r="AG81" t="str">
            <v>女</v>
          </cell>
          <cell r="AH81" t="str">
            <v>秋田北</v>
          </cell>
          <cell r="AI81" t="str">
            <v>AN</v>
          </cell>
          <cell r="AK81" t="str">
            <v>×</v>
          </cell>
          <cell r="AL81" t="str">
            <v>中央</v>
          </cell>
        </row>
        <row r="82">
          <cell r="AF82">
            <v>3</v>
          </cell>
          <cell r="AH82" t="str">
            <v>秋田南</v>
          </cell>
          <cell r="AI82" t="str">
            <v>AS</v>
          </cell>
          <cell r="AL82" t="str">
            <v>県南</v>
          </cell>
        </row>
        <row r="83">
          <cell r="AH83" t="str">
            <v>秋田工業</v>
          </cell>
          <cell r="AI83" t="str">
            <v>AT</v>
          </cell>
        </row>
        <row r="84">
          <cell r="AH84" t="str">
            <v>秋田中央</v>
          </cell>
          <cell r="AI84" t="str">
            <v>AC</v>
          </cell>
        </row>
        <row r="85">
          <cell r="AH85" t="str">
            <v>金足農業</v>
          </cell>
          <cell r="AI85" t="str">
            <v>KN</v>
          </cell>
        </row>
        <row r="86">
          <cell r="AH86" t="str">
            <v>新屋</v>
          </cell>
          <cell r="AI86" t="str">
            <v>AR</v>
          </cell>
        </row>
        <row r="87">
          <cell r="AH87" t="str">
            <v>明桜</v>
          </cell>
          <cell r="AI87" t="str">
            <v>MO</v>
          </cell>
        </row>
        <row r="88">
          <cell r="AH88" t="str">
            <v>国学館</v>
          </cell>
          <cell r="AI88" t="str">
            <v>KG</v>
          </cell>
        </row>
        <row r="89">
          <cell r="AH89" t="str">
            <v>秋田令和</v>
          </cell>
          <cell r="AI89" t="str">
            <v>RW</v>
          </cell>
        </row>
        <row r="90">
          <cell r="AH90" t="str">
            <v>五城目</v>
          </cell>
          <cell r="AI90" t="str">
            <v>GJ</v>
          </cell>
        </row>
        <row r="91">
          <cell r="AH91" t="str">
            <v>秋田西</v>
          </cell>
          <cell r="AI91" t="str">
            <v>AE</v>
          </cell>
        </row>
        <row r="92">
          <cell r="AH92" t="str">
            <v>由利工業</v>
          </cell>
          <cell r="AI92" t="str">
            <v>YT</v>
          </cell>
        </row>
        <row r="93">
          <cell r="AH93" t="str">
            <v>矢島</v>
          </cell>
          <cell r="AI93" t="str">
            <v>YS</v>
          </cell>
        </row>
        <row r="94">
          <cell r="AH94" t="str">
            <v>仁賀保</v>
          </cell>
          <cell r="AI94" t="str">
            <v>NK</v>
          </cell>
        </row>
        <row r="95">
          <cell r="AH95" t="str">
            <v>秋田高専</v>
          </cell>
          <cell r="AI95" t="str">
            <v>AH</v>
          </cell>
        </row>
        <row r="96">
          <cell r="AH96" t="str">
            <v>美術大附</v>
          </cell>
          <cell r="AI96" t="str">
            <v>BJ</v>
          </cell>
        </row>
        <row r="97">
          <cell r="AH97" t="str">
            <v>大館鳳鳴</v>
          </cell>
          <cell r="AI97" t="str">
            <v>HM</v>
          </cell>
        </row>
        <row r="98">
          <cell r="AH98" t="str">
            <v>大館桂桜</v>
          </cell>
          <cell r="AI98" t="str">
            <v>KA</v>
          </cell>
        </row>
        <row r="99">
          <cell r="AH99" t="str">
            <v>増田</v>
          </cell>
          <cell r="AI99" t="str">
            <v>MS</v>
          </cell>
        </row>
        <row r="100">
          <cell r="AH100" t="str">
            <v>秋田北鷹</v>
          </cell>
          <cell r="AI100" t="str">
            <v>HK</v>
          </cell>
        </row>
        <row r="101">
          <cell r="AH101" t="str">
            <v>能代松陽</v>
          </cell>
          <cell r="AI101" t="str">
            <v>NY</v>
          </cell>
        </row>
        <row r="102">
          <cell r="AH102" t="str">
            <v>能代科技</v>
          </cell>
          <cell r="AI102" t="str">
            <v>NW</v>
          </cell>
        </row>
        <row r="103">
          <cell r="AH103" t="str">
            <v>二ツ井</v>
          </cell>
          <cell r="AI103" t="str">
            <v>FU</v>
          </cell>
        </row>
        <row r="104">
          <cell r="AH104" t="str">
            <v>横手城南</v>
          </cell>
          <cell r="AI104" t="str">
            <v>YJ</v>
          </cell>
        </row>
        <row r="105">
          <cell r="AH105" t="str">
            <v>大曲工業</v>
          </cell>
          <cell r="AI105" t="str">
            <v>OT</v>
          </cell>
        </row>
        <row r="106">
          <cell r="AH106" t="str">
            <v>秋田修英</v>
          </cell>
          <cell r="AI106" t="str">
            <v>SH</v>
          </cell>
        </row>
        <row r="107">
          <cell r="AH107" t="str">
            <v>羽後</v>
          </cell>
          <cell r="AI107" t="str">
            <v>UG</v>
          </cell>
        </row>
        <row r="108">
          <cell r="AH108" t="str">
            <v>湯沢</v>
          </cell>
          <cell r="AI108" t="str">
            <v>YU</v>
          </cell>
        </row>
        <row r="109">
          <cell r="AH109" t="str">
            <v>西仙北</v>
          </cell>
          <cell r="AI109" t="str">
            <v>NS</v>
          </cell>
        </row>
        <row r="110">
          <cell r="AH110" t="str">
            <v>平成</v>
          </cell>
          <cell r="AI110" t="str">
            <v>HE</v>
          </cell>
        </row>
        <row r="111">
          <cell r="AH111" t="str">
            <v>六郷</v>
          </cell>
          <cell r="AI111" t="str">
            <v>RK</v>
          </cell>
        </row>
        <row r="112">
          <cell r="AH112" t="str">
            <v>横手清陵</v>
          </cell>
          <cell r="AI112" t="str">
            <v>SR</v>
          </cell>
        </row>
        <row r="113">
          <cell r="AH113" t="str">
            <v>横手</v>
          </cell>
          <cell r="AI113" t="str">
            <v>YH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I23"/>
  <sheetViews>
    <sheetView zoomScalePageLayoutView="0" workbookViewId="0" topLeftCell="A4">
      <selection activeCell="B17" sqref="B17"/>
    </sheetView>
  </sheetViews>
  <sheetFormatPr defaultColWidth="9.00390625" defaultRowHeight="13.5"/>
  <cols>
    <col min="1" max="1" width="3.75390625" style="0" bestFit="1" customWidth="1"/>
    <col min="5" max="9" width="10.875" style="0" customWidth="1"/>
  </cols>
  <sheetData>
    <row r="1" ht="13.5">
      <c r="A1" t="s">
        <v>138</v>
      </c>
    </row>
    <row r="2" spans="1:2" ht="13.5">
      <c r="A2" t="s">
        <v>140</v>
      </c>
      <c r="B2" t="s">
        <v>139</v>
      </c>
    </row>
    <row r="3" ht="14.25" thickBot="1"/>
    <row r="4" spans="1:9" ht="25.5">
      <c r="A4" t="s">
        <v>141</v>
      </c>
      <c r="B4" s="203" t="s">
        <v>113</v>
      </c>
      <c r="C4" s="204"/>
      <c r="D4" s="204"/>
      <c r="E4" s="204"/>
      <c r="F4" s="204"/>
      <c r="G4" s="204"/>
      <c r="H4" s="204"/>
      <c r="I4" s="205"/>
    </row>
    <row r="5" spans="2:9" ht="24">
      <c r="B5" s="68"/>
      <c r="C5" s="69"/>
      <c r="D5" s="70" t="s">
        <v>114</v>
      </c>
      <c r="E5" s="79" t="s">
        <v>115</v>
      </c>
      <c r="F5" s="79"/>
      <c r="G5" s="79"/>
      <c r="H5" s="79"/>
      <c r="I5" s="80"/>
    </row>
    <row r="6" spans="2:9" ht="24">
      <c r="B6" s="71"/>
      <c r="C6" s="72"/>
      <c r="D6" s="70" t="s">
        <v>114</v>
      </c>
      <c r="E6" s="79" t="s">
        <v>116</v>
      </c>
      <c r="F6" s="79"/>
      <c r="G6" s="79"/>
      <c r="H6" s="79"/>
      <c r="I6" s="80"/>
    </row>
    <row r="7" spans="2:9" ht="24.75" thickBot="1">
      <c r="B7" s="73"/>
      <c r="C7" s="74"/>
      <c r="D7" s="75" t="s">
        <v>114</v>
      </c>
      <c r="E7" s="206" t="s">
        <v>117</v>
      </c>
      <c r="F7" s="206"/>
      <c r="G7" s="206"/>
      <c r="H7" s="206"/>
      <c r="I7" s="207"/>
    </row>
    <row r="8" spans="2:9" ht="18" customHeight="1">
      <c r="B8" s="152"/>
      <c r="C8" s="153"/>
      <c r="D8" s="70"/>
      <c r="E8" s="79"/>
      <c r="F8" s="79"/>
      <c r="G8" s="79"/>
      <c r="H8" s="79"/>
      <c r="I8" s="79"/>
    </row>
    <row r="9" spans="1:2" ht="13.5">
      <c r="A9" t="s">
        <v>142</v>
      </c>
      <c r="B9" t="s">
        <v>143</v>
      </c>
    </row>
    <row r="11" spans="1:2" ht="13.5">
      <c r="A11" t="s">
        <v>144</v>
      </c>
      <c r="B11" t="s">
        <v>145</v>
      </c>
    </row>
    <row r="12" ht="13.5">
      <c r="B12" t="s">
        <v>279</v>
      </c>
    </row>
    <row r="13" ht="13.5">
      <c r="B13" t="s">
        <v>146</v>
      </c>
    </row>
    <row r="15" spans="1:2" ht="13.5">
      <c r="A15" t="s">
        <v>147</v>
      </c>
      <c r="B15" t="s">
        <v>148</v>
      </c>
    </row>
    <row r="17" spans="1:2" ht="13.5">
      <c r="A17" t="s">
        <v>215</v>
      </c>
      <c r="B17" t="s">
        <v>219</v>
      </c>
    </row>
    <row r="21" ht="13.5">
      <c r="B21" t="s">
        <v>284</v>
      </c>
    </row>
    <row r="22" ht="13.5">
      <c r="B22" t="s">
        <v>285</v>
      </c>
    </row>
    <row r="23" ht="13.5">
      <c r="B23" t="s">
        <v>286</v>
      </c>
    </row>
  </sheetData>
  <sheetProtection/>
  <mergeCells count="2">
    <mergeCell ref="B4:I4"/>
    <mergeCell ref="E7:I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indexed="40"/>
    <pageSetUpPr fitToPage="1"/>
  </sheetPr>
  <dimension ref="A1:T161"/>
  <sheetViews>
    <sheetView showGridLines="0" tabSelected="1" zoomScale="70" zoomScaleNormal="70" zoomScalePageLayoutView="0" workbookViewId="0" topLeftCell="A1">
      <selection activeCell="B2" sqref="B2:D4"/>
    </sheetView>
  </sheetViews>
  <sheetFormatPr defaultColWidth="9.00390625" defaultRowHeight="13.5"/>
  <cols>
    <col min="1" max="1" width="15.00390625" style="21" customWidth="1"/>
    <col min="2" max="2" width="5.25390625" style="21" customWidth="1"/>
    <col min="3" max="3" width="5.25390625" style="21" hidden="1" customWidth="1"/>
    <col min="4" max="7" width="19.50390625" style="21" customWidth="1"/>
    <col min="8" max="8" width="19.25390625" style="21" customWidth="1"/>
    <col min="9" max="9" width="7.75390625" style="21" customWidth="1"/>
    <col min="10" max="10" width="15.75390625" style="21" customWidth="1"/>
    <col min="11" max="11" width="9.00390625" style="20" customWidth="1"/>
    <col min="12" max="12" width="6.125" style="21" customWidth="1"/>
    <col min="13" max="13" width="14.75390625" style="21" customWidth="1"/>
    <col min="14" max="14" width="5.00390625" style="21" customWidth="1"/>
    <col min="15" max="15" width="14.50390625" style="21" customWidth="1"/>
    <col min="16" max="16" width="14.375" style="21" customWidth="1"/>
    <col min="17" max="17" width="6.75390625" style="21" customWidth="1"/>
    <col min="18" max="19" width="19.375" style="21" customWidth="1"/>
    <col min="20" max="20" width="20.125" style="21" customWidth="1"/>
    <col min="21" max="16384" width="9.00390625" style="21" customWidth="1"/>
  </cols>
  <sheetData>
    <row r="1" spans="1:17" ht="38.25" customHeight="1" thickTop="1">
      <c r="A1" s="237" t="s">
        <v>98</v>
      </c>
      <c r="B1" s="238"/>
      <c r="C1" s="238"/>
      <c r="D1" s="238"/>
      <c r="E1" s="238"/>
      <c r="F1" s="238"/>
      <c r="G1" s="238"/>
      <c r="H1" s="239"/>
      <c r="J1" s="203" t="s">
        <v>113</v>
      </c>
      <c r="K1" s="204"/>
      <c r="L1" s="204"/>
      <c r="M1" s="204"/>
      <c r="N1" s="204"/>
      <c r="O1" s="204"/>
      <c r="P1" s="204"/>
      <c r="Q1" s="205"/>
    </row>
    <row r="2" spans="1:17" ht="24">
      <c r="A2" s="84" t="s">
        <v>1</v>
      </c>
      <c r="B2" s="243"/>
      <c r="C2" s="243"/>
      <c r="D2" s="243"/>
      <c r="E2" s="242" t="s">
        <v>86</v>
      </c>
      <c r="F2" s="242"/>
      <c r="G2" s="228">
        <f>IF(B2="","",VLOOKUP(B2,学校名,2,0))</f>
      </c>
      <c r="H2" s="241"/>
      <c r="J2" s="68"/>
      <c r="K2" s="69"/>
      <c r="L2" s="70" t="s">
        <v>114</v>
      </c>
      <c r="M2" s="79" t="s">
        <v>115</v>
      </c>
      <c r="N2" s="79"/>
      <c r="O2" s="79"/>
      <c r="P2" s="79"/>
      <c r="Q2" s="80"/>
    </row>
    <row r="3" spans="1:17" ht="24">
      <c r="A3" s="84" t="s">
        <v>87</v>
      </c>
      <c r="B3" s="243"/>
      <c r="C3" s="243"/>
      <c r="D3" s="243"/>
      <c r="E3" s="208" t="s">
        <v>131</v>
      </c>
      <c r="F3" s="209"/>
      <c r="G3" s="209"/>
      <c r="H3" s="210"/>
      <c r="J3" s="71"/>
      <c r="K3" s="72"/>
      <c r="L3" s="70" t="s">
        <v>114</v>
      </c>
      <c r="M3" s="79" t="s">
        <v>116</v>
      </c>
      <c r="N3" s="79"/>
      <c r="O3" s="79"/>
      <c r="P3" s="79"/>
      <c r="Q3" s="80"/>
    </row>
    <row r="4" spans="1:17" ht="24.75" thickBot="1">
      <c r="A4" s="84" t="s">
        <v>16</v>
      </c>
      <c r="B4" s="243"/>
      <c r="C4" s="243"/>
      <c r="D4" s="243"/>
      <c r="E4" s="211" t="s">
        <v>132</v>
      </c>
      <c r="F4" s="212"/>
      <c r="G4" s="212"/>
      <c r="H4" s="213"/>
      <c r="J4" s="73"/>
      <c r="K4" s="74"/>
      <c r="L4" s="75" t="s">
        <v>114</v>
      </c>
      <c r="M4" s="76" t="s">
        <v>117</v>
      </c>
      <c r="N4" s="76"/>
      <c r="O4" s="76"/>
      <c r="P4" s="76"/>
      <c r="Q4" s="77"/>
    </row>
    <row r="5" spans="1:8" ht="19.5" thickBot="1">
      <c r="A5" s="46"/>
      <c r="B5" s="47"/>
      <c r="C5" s="47"/>
      <c r="D5" s="47"/>
      <c r="E5" s="47"/>
      <c r="F5" s="48"/>
      <c r="G5" s="48"/>
      <c r="H5" s="49"/>
    </row>
    <row r="6" spans="1:17" ht="19.5" thickTop="1">
      <c r="A6" s="20"/>
      <c r="B6" s="20"/>
      <c r="C6" s="20"/>
      <c r="D6" s="20"/>
      <c r="E6" s="20"/>
      <c r="Q6" s="100" t="s">
        <v>129</v>
      </c>
    </row>
    <row r="7" spans="1:10" ht="32.25" customHeight="1">
      <c r="A7" s="285" t="s">
        <v>280</v>
      </c>
      <c r="B7" s="286"/>
      <c r="C7" s="286"/>
      <c r="D7" s="286"/>
      <c r="E7" s="286"/>
      <c r="F7" s="286"/>
      <c r="G7" s="286"/>
      <c r="H7" s="286"/>
      <c r="I7" s="286"/>
      <c r="J7" s="164"/>
    </row>
    <row r="8" spans="1:9" ht="32.25" customHeight="1" thickBot="1">
      <c r="A8" s="287"/>
      <c r="B8" s="287"/>
      <c r="C8" s="287"/>
      <c r="D8" s="287"/>
      <c r="E8" s="287"/>
      <c r="F8" s="287"/>
      <c r="G8" s="287"/>
      <c r="H8" s="287"/>
      <c r="I8" s="287"/>
    </row>
    <row r="9" spans="1:16" ht="21">
      <c r="A9" s="262" t="s">
        <v>4</v>
      </c>
      <c r="B9" s="245"/>
      <c r="C9" s="81"/>
      <c r="D9" s="262" t="s">
        <v>119</v>
      </c>
      <c r="E9" s="245"/>
      <c r="F9" s="244" t="s">
        <v>278</v>
      </c>
      <c r="G9" s="245"/>
      <c r="H9" s="82" t="s">
        <v>90</v>
      </c>
      <c r="I9" s="250" t="s">
        <v>2</v>
      </c>
      <c r="J9" s="218" t="s">
        <v>91</v>
      </c>
      <c r="K9" s="216" t="s">
        <v>99</v>
      </c>
      <c r="L9" s="20"/>
      <c r="M9" s="246" t="s">
        <v>0</v>
      </c>
      <c r="O9" s="281" t="s">
        <v>120</v>
      </c>
      <c r="P9" s="282"/>
    </row>
    <row r="10" spans="1:16" ht="57.75" thickBot="1">
      <c r="A10" s="270"/>
      <c r="B10" s="271"/>
      <c r="C10" s="83"/>
      <c r="D10" s="85" t="s">
        <v>88</v>
      </c>
      <c r="E10" s="194" t="s">
        <v>89</v>
      </c>
      <c r="F10" s="186" t="s">
        <v>281</v>
      </c>
      <c r="G10" s="83" t="s">
        <v>282</v>
      </c>
      <c r="H10" s="193" t="s">
        <v>97</v>
      </c>
      <c r="I10" s="219"/>
      <c r="J10" s="219"/>
      <c r="K10" s="217"/>
      <c r="L10" s="20"/>
      <c r="M10" s="247"/>
      <c r="O10" s="195" t="s">
        <v>214</v>
      </c>
      <c r="P10" s="196" t="s">
        <v>213</v>
      </c>
    </row>
    <row r="11" spans="1:16" ht="27" customHeight="1" thickTop="1">
      <c r="A11" s="264" t="s">
        <v>94</v>
      </c>
      <c r="B11" s="263">
        <v>1</v>
      </c>
      <c r="C11" s="86">
        <f>B11</f>
        <v>1</v>
      </c>
      <c r="D11" s="101"/>
      <c r="E11" s="102"/>
      <c r="F11" s="187"/>
      <c r="G11" s="102"/>
      <c r="H11" s="172"/>
      <c r="I11" s="103"/>
      <c r="J11" s="103"/>
      <c r="K11" s="104"/>
      <c r="L11" s="44"/>
      <c r="M11" s="240">
        <f>IF(OR(D11="",E11=""),"",$G$2&amp;B11)</f>
      </c>
      <c r="O11" s="267"/>
      <c r="P11" s="268"/>
    </row>
    <row r="12" spans="1:16" ht="27" customHeight="1">
      <c r="A12" s="265"/>
      <c r="B12" s="249"/>
      <c r="C12" s="87"/>
      <c r="D12" s="105"/>
      <c r="E12" s="106"/>
      <c r="F12" s="188"/>
      <c r="G12" s="106"/>
      <c r="H12" s="173"/>
      <c r="I12" s="108"/>
      <c r="J12" s="109"/>
      <c r="K12" s="110"/>
      <c r="L12" s="44"/>
      <c r="M12" s="221"/>
      <c r="O12" s="256"/>
      <c r="P12" s="254"/>
    </row>
    <row r="13" spans="1:16" ht="27" customHeight="1">
      <c r="A13" s="265"/>
      <c r="B13" s="248">
        <v>2</v>
      </c>
      <c r="C13" s="88">
        <f>B13</f>
        <v>2</v>
      </c>
      <c r="D13" s="111"/>
      <c r="E13" s="112"/>
      <c r="F13" s="189"/>
      <c r="G13" s="112"/>
      <c r="H13" s="174"/>
      <c r="I13" s="114"/>
      <c r="J13" s="114"/>
      <c r="K13" s="115"/>
      <c r="L13" s="44"/>
      <c r="M13" s="220">
        <f>IF(OR(D13="",E13=""),"",$G$2&amp;B13)</f>
      </c>
      <c r="O13" s="255"/>
      <c r="P13" s="253"/>
    </row>
    <row r="14" spans="1:16" ht="27" customHeight="1">
      <c r="A14" s="265"/>
      <c r="B14" s="249"/>
      <c r="C14" s="87"/>
      <c r="D14" s="105"/>
      <c r="E14" s="106"/>
      <c r="F14" s="188"/>
      <c r="G14" s="106"/>
      <c r="H14" s="173"/>
      <c r="I14" s="108"/>
      <c r="J14" s="109"/>
      <c r="K14" s="110"/>
      <c r="L14" s="44"/>
      <c r="M14" s="221"/>
      <c r="O14" s="256"/>
      <c r="P14" s="254"/>
    </row>
    <row r="15" spans="1:16" ht="27" customHeight="1">
      <c r="A15" s="265"/>
      <c r="B15" s="248">
        <v>3</v>
      </c>
      <c r="C15" s="88">
        <f>B15</f>
        <v>3</v>
      </c>
      <c r="D15" s="111"/>
      <c r="E15" s="112"/>
      <c r="F15" s="189"/>
      <c r="G15" s="112"/>
      <c r="H15" s="174"/>
      <c r="I15" s="114"/>
      <c r="J15" s="114"/>
      <c r="K15" s="115"/>
      <c r="L15" s="44"/>
      <c r="M15" s="220">
        <f>IF(OR(D15="",E15=""),"",$G$2&amp;B15)</f>
      </c>
      <c r="O15" s="255"/>
      <c r="P15" s="253"/>
    </row>
    <row r="16" spans="1:16" ht="27" customHeight="1">
      <c r="A16" s="265"/>
      <c r="B16" s="249"/>
      <c r="C16" s="87"/>
      <c r="D16" s="105"/>
      <c r="E16" s="106"/>
      <c r="F16" s="188"/>
      <c r="G16" s="106"/>
      <c r="H16" s="173"/>
      <c r="I16" s="108"/>
      <c r="J16" s="109"/>
      <c r="K16" s="110"/>
      <c r="L16" s="44"/>
      <c r="M16" s="221"/>
      <c r="O16" s="256"/>
      <c r="P16" s="254"/>
    </row>
    <row r="17" spans="1:16" ht="27" customHeight="1">
      <c r="A17" s="265"/>
      <c r="B17" s="248">
        <v>4</v>
      </c>
      <c r="C17" s="88">
        <f>B17</f>
        <v>4</v>
      </c>
      <c r="D17" s="111"/>
      <c r="E17" s="112"/>
      <c r="F17" s="189"/>
      <c r="G17" s="112"/>
      <c r="H17" s="113"/>
      <c r="I17" s="114"/>
      <c r="J17" s="114"/>
      <c r="K17" s="115"/>
      <c r="L17" s="44"/>
      <c r="M17" s="220">
        <f>IF(OR(D17="",E17=""),"",$G$2&amp;B17)</f>
      </c>
      <c r="O17" s="255"/>
      <c r="P17" s="253"/>
    </row>
    <row r="18" spans="1:16" ht="27" customHeight="1">
      <c r="A18" s="265"/>
      <c r="B18" s="249"/>
      <c r="C18" s="87"/>
      <c r="D18" s="105"/>
      <c r="E18" s="106"/>
      <c r="F18" s="188"/>
      <c r="G18" s="106"/>
      <c r="H18" s="107"/>
      <c r="I18" s="108"/>
      <c r="J18" s="109"/>
      <c r="K18" s="110"/>
      <c r="L18" s="44"/>
      <c r="M18" s="221"/>
      <c r="O18" s="256"/>
      <c r="P18" s="254"/>
    </row>
    <row r="19" spans="1:16" ht="27" customHeight="1">
      <c r="A19" s="265"/>
      <c r="B19" s="248">
        <v>5</v>
      </c>
      <c r="C19" s="88">
        <f>B19</f>
        <v>5</v>
      </c>
      <c r="D19" s="111"/>
      <c r="E19" s="112"/>
      <c r="F19" s="189"/>
      <c r="G19" s="112"/>
      <c r="H19" s="113"/>
      <c r="I19" s="114"/>
      <c r="J19" s="114"/>
      <c r="K19" s="115"/>
      <c r="L19" s="44"/>
      <c r="M19" s="220">
        <f>IF(OR(D19="",E19=""),"",$G$2&amp;B19)</f>
      </c>
      <c r="O19" s="255"/>
      <c r="P19" s="253"/>
    </row>
    <row r="20" spans="1:16" ht="27" customHeight="1">
      <c r="A20" s="265"/>
      <c r="B20" s="249"/>
      <c r="C20" s="87"/>
      <c r="D20" s="105"/>
      <c r="E20" s="106"/>
      <c r="F20" s="188"/>
      <c r="G20" s="106"/>
      <c r="H20" s="107"/>
      <c r="I20" s="108"/>
      <c r="J20" s="109"/>
      <c r="K20" s="110"/>
      <c r="L20" s="44"/>
      <c r="M20" s="221"/>
      <c r="O20" s="256"/>
      <c r="P20" s="254"/>
    </row>
    <row r="21" spans="1:16" ht="27" customHeight="1">
      <c r="A21" s="265"/>
      <c r="B21" s="248">
        <v>6</v>
      </c>
      <c r="C21" s="88">
        <f>B21</f>
        <v>6</v>
      </c>
      <c r="D21" s="111"/>
      <c r="E21" s="112"/>
      <c r="F21" s="189"/>
      <c r="G21" s="112"/>
      <c r="H21" s="113"/>
      <c r="I21" s="114"/>
      <c r="J21" s="114"/>
      <c r="K21" s="115"/>
      <c r="L21" s="44"/>
      <c r="M21" s="220">
        <f>IF(OR(D21="",E21=""),"",$G$2&amp;B21)</f>
      </c>
      <c r="O21" s="255"/>
      <c r="P21" s="253"/>
    </row>
    <row r="22" spans="1:16" ht="27" customHeight="1">
      <c r="A22" s="265"/>
      <c r="B22" s="249"/>
      <c r="C22" s="87"/>
      <c r="D22" s="105"/>
      <c r="E22" s="106"/>
      <c r="F22" s="188"/>
      <c r="G22" s="106"/>
      <c r="H22" s="107"/>
      <c r="I22" s="108"/>
      <c r="J22" s="109"/>
      <c r="K22" s="110"/>
      <c r="L22" s="44"/>
      <c r="M22" s="221"/>
      <c r="O22" s="256"/>
      <c r="P22" s="254"/>
    </row>
    <row r="23" spans="1:16" ht="27" customHeight="1">
      <c r="A23" s="265"/>
      <c r="B23" s="248">
        <v>7</v>
      </c>
      <c r="C23" s="88">
        <f>B23</f>
        <v>7</v>
      </c>
      <c r="D23" s="111"/>
      <c r="E23" s="112"/>
      <c r="F23" s="189"/>
      <c r="G23" s="112"/>
      <c r="H23" s="113"/>
      <c r="I23" s="114"/>
      <c r="J23" s="114"/>
      <c r="K23" s="115"/>
      <c r="L23" s="44"/>
      <c r="M23" s="220">
        <f>IF(OR(D23="",E23=""),"",$G$2&amp;B23)</f>
      </c>
      <c r="O23" s="255"/>
      <c r="P23" s="253"/>
    </row>
    <row r="24" spans="1:16" ht="27" customHeight="1">
      <c r="A24" s="265"/>
      <c r="B24" s="249"/>
      <c r="C24" s="87"/>
      <c r="D24" s="105"/>
      <c r="E24" s="106"/>
      <c r="F24" s="188"/>
      <c r="G24" s="106"/>
      <c r="H24" s="107"/>
      <c r="I24" s="108"/>
      <c r="J24" s="109"/>
      <c r="K24" s="110"/>
      <c r="L24" s="44"/>
      <c r="M24" s="221"/>
      <c r="O24" s="256"/>
      <c r="P24" s="254"/>
    </row>
    <row r="25" spans="1:16" ht="27" customHeight="1">
      <c r="A25" s="265"/>
      <c r="B25" s="248">
        <v>8</v>
      </c>
      <c r="C25" s="88">
        <v>8</v>
      </c>
      <c r="D25" s="111"/>
      <c r="E25" s="112"/>
      <c r="F25" s="189"/>
      <c r="G25" s="112"/>
      <c r="H25" s="113"/>
      <c r="I25" s="114"/>
      <c r="J25" s="114"/>
      <c r="K25" s="115"/>
      <c r="L25" s="44"/>
      <c r="M25" s="220">
        <f>IF(OR(D25="",E25=""),"",$G$2&amp;B25)</f>
      </c>
      <c r="O25" s="255"/>
      <c r="P25" s="253"/>
    </row>
    <row r="26" spans="1:16" ht="27" customHeight="1">
      <c r="A26" s="265"/>
      <c r="B26" s="249"/>
      <c r="C26" s="87"/>
      <c r="D26" s="105"/>
      <c r="E26" s="106"/>
      <c r="F26" s="188"/>
      <c r="G26" s="106"/>
      <c r="H26" s="107"/>
      <c r="I26" s="108"/>
      <c r="J26" s="109"/>
      <c r="K26" s="110"/>
      <c r="L26" s="44"/>
      <c r="M26" s="221"/>
      <c r="O26" s="256"/>
      <c r="P26" s="254"/>
    </row>
    <row r="27" spans="1:16" ht="27" customHeight="1">
      <c r="A27" s="265"/>
      <c r="B27" s="248">
        <v>9</v>
      </c>
      <c r="C27" s="88">
        <f>B27</f>
        <v>9</v>
      </c>
      <c r="D27" s="111"/>
      <c r="E27" s="112"/>
      <c r="F27" s="189"/>
      <c r="G27" s="112"/>
      <c r="H27" s="113"/>
      <c r="I27" s="114"/>
      <c r="J27" s="114"/>
      <c r="K27" s="115"/>
      <c r="L27" s="44"/>
      <c r="M27" s="220">
        <f>IF(OR(D27="",E27=""),"",$G$2&amp;B27)</f>
      </c>
      <c r="O27" s="255"/>
      <c r="P27" s="253"/>
    </row>
    <row r="28" spans="1:16" ht="27" customHeight="1">
      <c r="A28" s="265"/>
      <c r="B28" s="249"/>
      <c r="C28" s="87"/>
      <c r="D28" s="105"/>
      <c r="E28" s="106"/>
      <c r="F28" s="188"/>
      <c r="G28" s="106"/>
      <c r="H28" s="107"/>
      <c r="I28" s="108"/>
      <c r="J28" s="109"/>
      <c r="K28" s="110"/>
      <c r="L28" s="44"/>
      <c r="M28" s="221"/>
      <c r="O28" s="256"/>
      <c r="P28" s="254"/>
    </row>
    <row r="29" spans="1:16" ht="27" customHeight="1">
      <c r="A29" s="265"/>
      <c r="B29" s="248">
        <v>10</v>
      </c>
      <c r="C29" s="88">
        <f>B29</f>
        <v>10</v>
      </c>
      <c r="D29" s="111"/>
      <c r="E29" s="112"/>
      <c r="F29" s="189"/>
      <c r="G29" s="112"/>
      <c r="H29" s="113"/>
      <c r="I29" s="114"/>
      <c r="J29" s="114"/>
      <c r="K29" s="115"/>
      <c r="L29" s="44"/>
      <c r="M29" s="220">
        <f>IF(OR(D29="",E29=""),"",$G$2&amp;B29)</f>
      </c>
      <c r="O29" s="255"/>
      <c r="P29" s="253"/>
    </row>
    <row r="30" spans="1:20" ht="27" customHeight="1" thickBot="1">
      <c r="A30" s="265"/>
      <c r="B30" s="249"/>
      <c r="C30" s="87"/>
      <c r="D30" s="105"/>
      <c r="E30" s="106"/>
      <c r="F30" s="188"/>
      <c r="G30" s="106"/>
      <c r="H30" s="107"/>
      <c r="I30" s="108"/>
      <c r="J30" s="109"/>
      <c r="K30" s="110"/>
      <c r="L30" s="44"/>
      <c r="M30" s="221"/>
      <c r="O30" s="256"/>
      <c r="P30" s="254"/>
      <c r="R30" s="214" t="s">
        <v>283</v>
      </c>
      <c r="S30" s="214"/>
      <c r="T30" s="197"/>
    </row>
    <row r="31" spans="1:16" ht="27" customHeight="1" hidden="1">
      <c r="A31" s="265"/>
      <c r="B31" s="248">
        <v>11</v>
      </c>
      <c r="C31" s="88">
        <f>B31</f>
        <v>11</v>
      </c>
      <c r="D31" s="111"/>
      <c r="E31" s="112"/>
      <c r="F31" s="189"/>
      <c r="G31" s="112"/>
      <c r="H31" s="113"/>
      <c r="I31" s="114"/>
      <c r="J31" s="114"/>
      <c r="K31" s="115"/>
      <c r="L31" s="44"/>
      <c r="M31" s="220">
        <f>IF(OR(D31="",E31=""),"",$G$2&amp;B31)</f>
      </c>
      <c r="O31" s="255"/>
      <c r="P31" s="253"/>
    </row>
    <row r="32" spans="1:16" ht="27" customHeight="1" hidden="1">
      <c r="A32" s="265"/>
      <c r="B32" s="249"/>
      <c r="C32" s="87"/>
      <c r="D32" s="105"/>
      <c r="E32" s="106"/>
      <c r="F32" s="188"/>
      <c r="G32" s="106"/>
      <c r="H32" s="107"/>
      <c r="I32" s="108"/>
      <c r="J32" s="109"/>
      <c r="K32" s="110"/>
      <c r="L32" s="44"/>
      <c r="M32" s="221"/>
      <c r="O32" s="256"/>
      <c r="P32" s="254"/>
    </row>
    <row r="33" spans="1:16" ht="27" customHeight="1" hidden="1">
      <c r="A33" s="265"/>
      <c r="B33" s="248">
        <v>12</v>
      </c>
      <c r="C33" s="88">
        <f>B33</f>
        <v>12</v>
      </c>
      <c r="D33" s="111"/>
      <c r="E33" s="112"/>
      <c r="F33" s="189"/>
      <c r="G33" s="112"/>
      <c r="H33" s="113"/>
      <c r="I33" s="114"/>
      <c r="J33" s="114"/>
      <c r="K33" s="115"/>
      <c r="L33" s="44"/>
      <c r="M33" s="220">
        <f>IF(OR(D33="",E33=""),"",$G$2&amp;B33)</f>
      </c>
      <c r="O33" s="255"/>
      <c r="P33" s="253"/>
    </row>
    <row r="34" spans="1:16" ht="27" customHeight="1" hidden="1">
      <c r="A34" s="265"/>
      <c r="B34" s="249"/>
      <c r="C34" s="87"/>
      <c r="D34" s="105"/>
      <c r="E34" s="106"/>
      <c r="F34" s="188"/>
      <c r="G34" s="106"/>
      <c r="H34" s="107"/>
      <c r="I34" s="108"/>
      <c r="J34" s="109"/>
      <c r="K34" s="110"/>
      <c r="L34" s="44"/>
      <c r="M34" s="221"/>
      <c r="O34" s="256"/>
      <c r="P34" s="254"/>
    </row>
    <row r="35" spans="1:16" ht="27" customHeight="1" hidden="1">
      <c r="A35" s="265"/>
      <c r="B35" s="248">
        <v>13</v>
      </c>
      <c r="C35" s="88">
        <f>B35</f>
        <v>13</v>
      </c>
      <c r="D35" s="111"/>
      <c r="E35" s="112"/>
      <c r="F35" s="189"/>
      <c r="G35" s="112"/>
      <c r="H35" s="113"/>
      <c r="I35" s="114"/>
      <c r="J35" s="114"/>
      <c r="K35" s="115"/>
      <c r="L35" s="44"/>
      <c r="M35" s="220">
        <f>IF(OR(D35="",E35=""),"",$G$2&amp;B35)</f>
      </c>
      <c r="O35" s="255"/>
      <c r="P35" s="253"/>
    </row>
    <row r="36" spans="1:16" ht="27" customHeight="1" hidden="1">
      <c r="A36" s="265"/>
      <c r="B36" s="249"/>
      <c r="C36" s="87"/>
      <c r="D36" s="105"/>
      <c r="E36" s="106"/>
      <c r="F36" s="188"/>
      <c r="G36" s="106"/>
      <c r="H36" s="107"/>
      <c r="I36" s="108"/>
      <c r="J36" s="109"/>
      <c r="K36" s="110"/>
      <c r="L36" s="44"/>
      <c r="M36" s="221"/>
      <c r="O36" s="256"/>
      <c r="P36" s="254"/>
    </row>
    <row r="37" spans="1:16" ht="27" customHeight="1" hidden="1">
      <c r="A37" s="265"/>
      <c r="B37" s="248">
        <v>14</v>
      </c>
      <c r="C37" s="88">
        <f>B37</f>
        <v>14</v>
      </c>
      <c r="D37" s="111"/>
      <c r="E37" s="112"/>
      <c r="F37" s="189"/>
      <c r="G37" s="112"/>
      <c r="H37" s="113"/>
      <c r="I37" s="114"/>
      <c r="J37" s="114"/>
      <c r="K37" s="115"/>
      <c r="L37" s="44"/>
      <c r="M37" s="220">
        <f>IF(OR(D37="",E37=""),"",$G$2&amp;B37)</f>
      </c>
      <c r="O37" s="255"/>
      <c r="P37" s="253"/>
    </row>
    <row r="38" spans="1:16" ht="27" customHeight="1" hidden="1">
      <c r="A38" s="265"/>
      <c r="B38" s="249"/>
      <c r="C38" s="87"/>
      <c r="D38" s="105"/>
      <c r="E38" s="106"/>
      <c r="F38" s="188"/>
      <c r="G38" s="106"/>
      <c r="H38" s="107"/>
      <c r="I38" s="108"/>
      <c r="J38" s="109"/>
      <c r="K38" s="110"/>
      <c r="L38" s="44"/>
      <c r="M38" s="221"/>
      <c r="O38" s="256"/>
      <c r="P38" s="254"/>
    </row>
    <row r="39" spans="1:16" ht="27" customHeight="1" hidden="1">
      <c r="A39" s="265"/>
      <c r="B39" s="248">
        <v>15</v>
      </c>
      <c r="C39" s="88">
        <f>B39</f>
        <v>15</v>
      </c>
      <c r="D39" s="111"/>
      <c r="E39" s="112"/>
      <c r="F39" s="189"/>
      <c r="G39" s="112"/>
      <c r="H39" s="113"/>
      <c r="I39" s="114"/>
      <c r="J39" s="114"/>
      <c r="K39" s="115"/>
      <c r="L39" s="44"/>
      <c r="M39" s="220">
        <f>IF(OR(D39="",E39=""),"",$G$2&amp;B39)</f>
      </c>
      <c r="O39" s="255"/>
      <c r="P39" s="253"/>
    </row>
    <row r="40" spans="1:16" ht="27" customHeight="1" hidden="1">
      <c r="A40" s="265"/>
      <c r="B40" s="249"/>
      <c r="C40" s="87"/>
      <c r="D40" s="105"/>
      <c r="E40" s="106"/>
      <c r="F40" s="188"/>
      <c r="G40" s="106"/>
      <c r="H40" s="107"/>
      <c r="I40" s="108"/>
      <c r="J40" s="109"/>
      <c r="K40" s="110"/>
      <c r="L40" s="44"/>
      <c r="M40" s="221"/>
      <c r="O40" s="256"/>
      <c r="P40" s="254"/>
    </row>
    <row r="41" spans="1:16" ht="27" customHeight="1" hidden="1">
      <c r="A41" s="265"/>
      <c r="B41" s="248">
        <v>16</v>
      </c>
      <c r="C41" s="88">
        <f>B41</f>
        <v>16</v>
      </c>
      <c r="D41" s="111"/>
      <c r="E41" s="112"/>
      <c r="F41" s="189"/>
      <c r="G41" s="112"/>
      <c r="H41" s="113"/>
      <c r="I41" s="114"/>
      <c r="J41" s="114"/>
      <c r="K41" s="115"/>
      <c r="L41" s="44"/>
      <c r="M41" s="220">
        <f>IF(OR(D41="",E41=""),"",$G$2&amp;B41)</f>
      </c>
      <c r="O41" s="255"/>
      <c r="P41" s="253"/>
    </row>
    <row r="42" spans="1:16" ht="27" customHeight="1" hidden="1">
      <c r="A42" s="265"/>
      <c r="B42" s="249"/>
      <c r="C42" s="87"/>
      <c r="D42" s="105"/>
      <c r="E42" s="106"/>
      <c r="F42" s="188"/>
      <c r="G42" s="106"/>
      <c r="H42" s="107"/>
      <c r="I42" s="108"/>
      <c r="J42" s="109"/>
      <c r="K42" s="110"/>
      <c r="L42" s="44"/>
      <c r="M42" s="221"/>
      <c r="O42" s="256"/>
      <c r="P42" s="254"/>
    </row>
    <row r="43" spans="1:16" ht="27" customHeight="1" hidden="1">
      <c r="A43" s="265"/>
      <c r="B43" s="248">
        <v>17</v>
      </c>
      <c r="C43" s="88">
        <f>B43</f>
        <v>17</v>
      </c>
      <c r="D43" s="111"/>
      <c r="E43" s="112"/>
      <c r="F43" s="189"/>
      <c r="G43" s="112"/>
      <c r="H43" s="113"/>
      <c r="I43" s="114"/>
      <c r="J43" s="114"/>
      <c r="K43" s="115"/>
      <c r="L43" s="44"/>
      <c r="M43" s="220">
        <f>IF(OR(D43="",E43=""),"",$G$2&amp;B43)</f>
      </c>
      <c r="O43" s="255"/>
      <c r="P43" s="253"/>
    </row>
    <row r="44" spans="1:16" ht="27" customHeight="1" hidden="1" thickBot="1">
      <c r="A44" s="265"/>
      <c r="B44" s="249"/>
      <c r="C44" s="87"/>
      <c r="D44" s="105"/>
      <c r="E44" s="106"/>
      <c r="F44" s="188"/>
      <c r="G44" s="106"/>
      <c r="H44" s="107"/>
      <c r="I44" s="108"/>
      <c r="J44" s="109"/>
      <c r="K44" s="110"/>
      <c r="L44" s="44"/>
      <c r="M44" s="221"/>
      <c r="O44" s="256"/>
      <c r="P44" s="254"/>
    </row>
    <row r="45" spans="1:20" ht="27" customHeight="1" hidden="1">
      <c r="A45" s="265"/>
      <c r="B45" s="248">
        <v>18</v>
      </c>
      <c r="C45" s="88">
        <f>B45</f>
        <v>18</v>
      </c>
      <c r="D45" s="111"/>
      <c r="E45" s="112"/>
      <c r="F45" s="189"/>
      <c r="G45" s="112"/>
      <c r="H45" s="113"/>
      <c r="I45" s="114"/>
      <c r="J45" s="114"/>
      <c r="K45" s="115"/>
      <c r="L45" s="44"/>
      <c r="M45" s="220">
        <f>IF(OR(D45="",E45=""),"",$G$2&amp;B45)</f>
      </c>
      <c r="O45" s="255"/>
      <c r="P45" s="253"/>
      <c r="R45" s="283" t="s">
        <v>118</v>
      </c>
      <c r="S45" s="284"/>
      <c r="T45" s="222" t="s">
        <v>2</v>
      </c>
    </row>
    <row r="46" spans="1:20" ht="27" customHeight="1" hidden="1" thickBot="1">
      <c r="A46" s="269"/>
      <c r="B46" s="259"/>
      <c r="C46" s="89"/>
      <c r="D46" s="105"/>
      <c r="E46" s="106"/>
      <c r="F46" s="190"/>
      <c r="G46" s="185"/>
      <c r="H46" s="116"/>
      <c r="I46" s="117"/>
      <c r="J46" s="118"/>
      <c r="K46" s="119"/>
      <c r="L46" s="44"/>
      <c r="M46" s="221"/>
      <c r="O46" s="288"/>
      <c r="P46" s="289"/>
      <c r="R46" s="95" t="s">
        <v>88</v>
      </c>
      <c r="S46" s="78" t="s">
        <v>89</v>
      </c>
      <c r="T46" s="223"/>
    </row>
    <row r="47" spans="1:20" ht="27" customHeight="1" thickTop="1">
      <c r="A47" s="264" t="s">
        <v>95</v>
      </c>
      <c r="B47" s="147">
        <v>1</v>
      </c>
      <c r="C47" s="90">
        <f>B47</f>
        <v>1</v>
      </c>
      <c r="D47" s="120"/>
      <c r="E47" s="121"/>
      <c r="F47" s="191"/>
      <c r="G47" s="121"/>
      <c r="H47" s="177"/>
      <c r="I47" s="122"/>
      <c r="J47" s="122"/>
      <c r="K47" s="123"/>
      <c r="M47" s="175">
        <f aca="true" t="shared" si="0" ref="M47:M56">IF(OR(D47="",E47=""),"",$G$2&amp;B47)</f>
      </c>
      <c r="O47" s="129"/>
      <c r="P47" s="130"/>
      <c r="Q47" s="94"/>
      <c r="R47" s="135"/>
      <c r="S47" s="136"/>
      <c r="T47" s="137"/>
    </row>
    <row r="48" spans="1:20" ht="27" customHeight="1">
      <c r="A48" s="265"/>
      <c r="B48" s="148">
        <v>2</v>
      </c>
      <c r="C48" s="55">
        <f>B48</f>
        <v>2</v>
      </c>
      <c r="D48" s="124"/>
      <c r="E48" s="125"/>
      <c r="F48" s="192"/>
      <c r="G48" s="125"/>
      <c r="H48" s="178"/>
      <c r="I48" s="127"/>
      <c r="J48" s="127"/>
      <c r="K48" s="128"/>
      <c r="M48" s="176">
        <f t="shared" si="0"/>
      </c>
      <c r="O48" s="131"/>
      <c r="P48" s="132"/>
      <c r="Q48" s="94"/>
      <c r="R48" s="138"/>
      <c r="S48" s="139"/>
      <c r="T48" s="140"/>
    </row>
    <row r="49" spans="1:20" ht="27" customHeight="1">
      <c r="A49" s="265"/>
      <c r="B49" s="148">
        <v>3</v>
      </c>
      <c r="C49" s="55">
        <f aca="true" t="shared" si="1" ref="C49:C63">B49</f>
        <v>3</v>
      </c>
      <c r="D49" s="124"/>
      <c r="E49" s="125"/>
      <c r="F49" s="192"/>
      <c r="G49" s="125"/>
      <c r="H49" s="178"/>
      <c r="I49" s="127"/>
      <c r="J49" s="127"/>
      <c r="K49" s="128"/>
      <c r="M49" s="176">
        <f t="shared" si="0"/>
      </c>
      <c r="O49" s="131"/>
      <c r="P49" s="132"/>
      <c r="Q49" s="94"/>
      <c r="R49" s="138"/>
      <c r="S49" s="139"/>
      <c r="T49" s="140"/>
    </row>
    <row r="50" spans="1:20" ht="27" customHeight="1">
      <c r="A50" s="265"/>
      <c r="B50" s="148">
        <v>4</v>
      </c>
      <c r="C50" s="55">
        <f t="shared" si="1"/>
        <v>4</v>
      </c>
      <c r="D50" s="124"/>
      <c r="E50" s="125"/>
      <c r="F50" s="192"/>
      <c r="G50" s="125"/>
      <c r="H50" s="178"/>
      <c r="I50" s="127"/>
      <c r="J50" s="127"/>
      <c r="K50" s="128"/>
      <c r="M50" s="176">
        <f t="shared" si="0"/>
      </c>
      <c r="O50" s="131"/>
      <c r="P50" s="132"/>
      <c r="Q50" s="94"/>
      <c r="R50" s="138"/>
      <c r="S50" s="139"/>
      <c r="T50" s="140"/>
    </row>
    <row r="51" spans="1:20" ht="27" customHeight="1">
      <c r="A51" s="265"/>
      <c r="B51" s="148">
        <v>5</v>
      </c>
      <c r="C51" s="55">
        <f t="shared" si="1"/>
        <v>5</v>
      </c>
      <c r="D51" s="124"/>
      <c r="E51" s="125"/>
      <c r="F51" s="192"/>
      <c r="G51" s="125"/>
      <c r="H51" s="178"/>
      <c r="I51" s="127"/>
      <c r="J51" s="127"/>
      <c r="K51" s="128"/>
      <c r="M51" s="176">
        <f t="shared" si="0"/>
      </c>
      <c r="O51" s="131"/>
      <c r="P51" s="132"/>
      <c r="Q51" s="94"/>
      <c r="R51" s="138"/>
      <c r="S51" s="139"/>
      <c r="T51" s="140"/>
    </row>
    <row r="52" spans="1:20" ht="27" customHeight="1">
      <c r="A52" s="265"/>
      <c r="B52" s="148">
        <v>6</v>
      </c>
      <c r="C52" s="55">
        <f t="shared" si="1"/>
        <v>6</v>
      </c>
      <c r="D52" s="124"/>
      <c r="E52" s="125"/>
      <c r="F52" s="192"/>
      <c r="G52" s="125"/>
      <c r="H52" s="126"/>
      <c r="I52" s="127"/>
      <c r="J52" s="127"/>
      <c r="K52" s="128"/>
      <c r="M52" s="45">
        <f t="shared" si="0"/>
      </c>
      <c r="O52" s="131"/>
      <c r="P52" s="132"/>
      <c r="Q52" s="94"/>
      <c r="R52" s="138"/>
      <c r="S52" s="139"/>
      <c r="T52" s="140"/>
    </row>
    <row r="53" spans="1:20" ht="27" customHeight="1">
      <c r="A53" s="265"/>
      <c r="B53" s="148">
        <v>7</v>
      </c>
      <c r="C53" s="55">
        <f t="shared" si="1"/>
        <v>7</v>
      </c>
      <c r="D53" s="124"/>
      <c r="E53" s="125"/>
      <c r="F53" s="192"/>
      <c r="G53" s="125"/>
      <c r="H53" s="126"/>
      <c r="I53" s="127"/>
      <c r="J53" s="127"/>
      <c r="K53" s="128"/>
      <c r="M53" s="45">
        <f t="shared" si="0"/>
      </c>
      <c r="O53" s="131"/>
      <c r="P53" s="132"/>
      <c r="Q53" s="94"/>
      <c r="R53" s="138"/>
      <c r="S53" s="139"/>
      <c r="T53" s="140"/>
    </row>
    <row r="54" spans="1:20" ht="27" customHeight="1">
      <c r="A54" s="265"/>
      <c r="B54" s="148">
        <v>8</v>
      </c>
      <c r="C54" s="55">
        <f t="shared" si="1"/>
        <v>8</v>
      </c>
      <c r="D54" s="124"/>
      <c r="E54" s="125"/>
      <c r="F54" s="192"/>
      <c r="G54" s="125"/>
      <c r="H54" s="126"/>
      <c r="I54" s="127"/>
      <c r="J54" s="127"/>
      <c r="K54" s="128"/>
      <c r="M54" s="45">
        <f t="shared" si="0"/>
      </c>
      <c r="O54" s="131"/>
      <c r="P54" s="132"/>
      <c r="Q54" s="94"/>
      <c r="R54" s="138"/>
      <c r="S54" s="139"/>
      <c r="T54" s="140"/>
    </row>
    <row r="55" spans="1:20" ht="27" customHeight="1">
      <c r="A55" s="265"/>
      <c r="B55" s="148">
        <v>9</v>
      </c>
      <c r="C55" s="55">
        <f t="shared" si="1"/>
        <v>9</v>
      </c>
      <c r="D55" s="124"/>
      <c r="E55" s="125"/>
      <c r="F55" s="192"/>
      <c r="G55" s="125"/>
      <c r="H55" s="126"/>
      <c r="I55" s="127"/>
      <c r="J55" s="127"/>
      <c r="K55" s="128"/>
      <c r="M55" s="45">
        <f t="shared" si="0"/>
      </c>
      <c r="O55" s="131"/>
      <c r="P55" s="132"/>
      <c r="Q55" s="94"/>
      <c r="R55" s="138"/>
      <c r="S55" s="139"/>
      <c r="T55" s="140"/>
    </row>
    <row r="56" spans="1:20" ht="27" customHeight="1" thickBot="1">
      <c r="A56" s="265"/>
      <c r="B56" s="148">
        <v>10</v>
      </c>
      <c r="C56" s="55">
        <f t="shared" si="1"/>
        <v>10</v>
      </c>
      <c r="D56" s="124"/>
      <c r="E56" s="125"/>
      <c r="F56" s="192"/>
      <c r="G56" s="125"/>
      <c r="H56" s="126"/>
      <c r="I56" s="127"/>
      <c r="J56" s="127"/>
      <c r="K56" s="128"/>
      <c r="M56" s="45">
        <f t="shared" si="0"/>
      </c>
      <c r="O56" s="131"/>
      <c r="P56" s="132"/>
      <c r="Q56" s="94"/>
      <c r="R56" s="141"/>
      <c r="S56" s="142"/>
      <c r="T56" s="143"/>
    </row>
    <row r="57" spans="1:20" ht="27" customHeight="1" hidden="1">
      <c r="A57" s="265"/>
      <c r="B57" s="148">
        <v>11</v>
      </c>
      <c r="C57" s="55">
        <f t="shared" si="1"/>
        <v>11</v>
      </c>
      <c r="D57" s="124"/>
      <c r="E57" s="125"/>
      <c r="F57" s="192"/>
      <c r="G57" s="125"/>
      <c r="H57" s="126"/>
      <c r="I57" s="127"/>
      <c r="J57" s="127"/>
      <c r="K57" s="128"/>
      <c r="M57" s="45">
        <f aca="true" t="shared" si="2" ref="M57:M64">IF(OR(D57="",E57=""),"",$G$2&amp;B57)</f>
      </c>
      <c r="O57" s="131"/>
      <c r="P57" s="132"/>
      <c r="Q57" s="94"/>
      <c r="R57" s="138"/>
      <c r="S57" s="139"/>
      <c r="T57" s="198"/>
    </row>
    <row r="58" spans="1:20" ht="27" customHeight="1" hidden="1">
      <c r="A58" s="265"/>
      <c r="B58" s="148">
        <v>12</v>
      </c>
      <c r="C58" s="55">
        <f t="shared" si="1"/>
        <v>12</v>
      </c>
      <c r="D58" s="124"/>
      <c r="E58" s="125"/>
      <c r="F58" s="192"/>
      <c r="G58" s="125"/>
      <c r="H58" s="126"/>
      <c r="I58" s="127"/>
      <c r="J58" s="127"/>
      <c r="K58" s="128"/>
      <c r="M58" s="45">
        <f t="shared" si="2"/>
      </c>
      <c r="O58" s="131"/>
      <c r="P58" s="132"/>
      <c r="Q58" s="94"/>
      <c r="R58" s="138"/>
      <c r="S58" s="139"/>
      <c r="T58" s="140"/>
    </row>
    <row r="59" spans="1:20" ht="27" customHeight="1" hidden="1">
      <c r="A59" s="265"/>
      <c r="B59" s="148">
        <v>13</v>
      </c>
      <c r="C59" s="55">
        <f t="shared" si="1"/>
        <v>13</v>
      </c>
      <c r="D59" s="124"/>
      <c r="E59" s="125"/>
      <c r="F59" s="192"/>
      <c r="G59" s="125"/>
      <c r="H59" s="126"/>
      <c r="I59" s="127"/>
      <c r="J59" s="127"/>
      <c r="K59" s="128"/>
      <c r="M59" s="45">
        <f t="shared" si="2"/>
      </c>
      <c r="O59" s="131"/>
      <c r="P59" s="132"/>
      <c r="Q59" s="94"/>
      <c r="R59" s="138"/>
      <c r="S59" s="139"/>
      <c r="T59" s="140"/>
    </row>
    <row r="60" spans="1:20" ht="27" customHeight="1" hidden="1">
      <c r="A60" s="265"/>
      <c r="B60" s="148">
        <v>14</v>
      </c>
      <c r="C60" s="55">
        <f t="shared" si="1"/>
        <v>14</v>
      </c>
      <c r="D60" s="124"/>
      <c r="E60" s="125"/>
      <c r="F60" s="192"/>
      <c r="G60" s="125"/>
      <c r="H60" s="126"/>
      <c r="I60" s="127"/>
      <c r="J60" s="127"/>
      <c r="K60" s="128"/>
      <c r="M60" s="45">
        <f t="shared" si="2"/>
      </c>
      <c r="O60" s="131"/>
      <c r="P60" s="132"/>
      <c r="Q60" s="94"/>
      <c r="R60" s="138"/>
      <c r="S60" s="139"/>
      <c r="T60" s="140"/>
    </row>
    <row r="61" spans="1:20" ht="27" customHeight="1" hidden="1">
      <c r="A61" s="265"/>
      <c r="B61" s="148">
        <v>15</v>
      </c>
      <c r="C61" s="55">
        <f t="shared" si="1"/>
        <v>15</v>
      </c>
      <c r="D61" s="124"/>
      <c r="E61" s="125"/>
      <c r="F61" s="192"/>
      <c r="G61" s="125"/>
      <c r="H61" s="126"/>
      <c r="I61" s="127"/>
      <c r="J61" s="127"/>
      <c r="K61" s="128"/>
      <c r="M61" s="45">
        <f t="shared" si="2"/>
      </c>
      <c r="O61" s="131"/>
      <c r="P61" s="132"/>
      <c r="Q61" s="94"/>
      <c r="R61" s="138"/>
      <c r="S61" s="139"/>
      <c r="T61" s="140"/>
    </row>
    <row r="62" spans="1:20" ht="27" customHeight="1" hidden="1">
      <c r="A62" s="265"/>
      <c r="B62" s="148">
        <v>16</v>
      </c>
      <c r="C62" s="55">
        <f t="shared" si="1"/>
        <v>16</v>
      </c>
      <c r="D62" s="124"/>
      <c r="E62" s="125"/>
      <c r="F62" s="192"/>
      <c r="G62" s="125"/>
      <c r="H62" s="126"/>
      <c r="I62" s="127"/>
      <c r="J62" s="127"/>
      <c r="K62" s="128"/>
      <c r="M62" s="45">
        <f t="shared" si="2"/>
      </c>
      <c r="O62" s="131"/>
      <c r="P62" s="132"/>
      <c r="Q62" s="94"/>
      <c r="R62" s="138"/>
      <c r="S62" s="139"/>
      <c r="T62" s="140"/>
    </row>
    <row r="63" spans="1:20" ht="27" customHeight="1" hidden="1">
      <c r="A63" s="265"/>
      <c r="B63" s="148">
        <v>17</v>
      </c>
      <c r="C63" s="55">
        <f t="shared" si="1"/>
        <v>17</v>
      </c>
      <c r="D63" s="124"/>
      <c r="E63" s="125"/>
      <c r="F63" s="192"/>
      <c r="G63" s="125"/>
      <c r="H63" s="126"/>
      <c r="I63" s="127"/>
      <c r="J63" s="127"/>
      <c r="K63" s="128"/>
      <c r="M63" s="45">
        <f t="shared" si="2"/>
      </c>
      <c r="O63" s="131"/>
      <c r="P63" s="132"/>
      <c r="Q63" s="94"/>
      <c r="R63" s="138"/>
      <c r="S63" s="139"/>
      <c r="T63" s="140"/>
    </row>
    <row r="64" spans="1:20" ht="27" customHeight="1" hidden="1" thickBot="1">
      <c r="A64" s="266"/>
      <c r="B64" s="148">
        <v>18</v>
      </c>
      <c r="C64" s="55">
        <f>B64</f>
        <v>18</v>
      </c>
      <c r="D64" s="124"/>
      <c r="E64" s="125"/>
      <c r="F64" s="192"/>
      <c r="G64" s="125"/>
      <c r="H64" s="126"/>
      <c r="I64" s="127"/>
      <c r="J64" s="127"/>
      <c r="K64" s="128"/>
      <c r="M64" s="45">
        <f t="shared" si="2"/>
      </c>
      <c r="O64" s="133"/>
      <c r="P64" s="134"/>
      <c r="Q64" s="94"/>
      <c r="R64" s="141"/>
      <c r="S64" s="142"/>
      <c r="T64" s="143"/>
    </row>
    <row r="65" spans="4:5" ht="8.25" customHeight="1">
      <c r="D65" s="6"/>
      <c r="E65" s="6"/>
    </row>
    <row r="66" spans="1:9" ht="19.5" customHeight="1">
      <c r="A66" s="257" t="s">
        <v>103</v>
      </c>
      <c r="B66" s="258"/>
      <c r="C66" s="53"/>
      <c r="D66" s="66" t="s">
        <v>112</v>
      </c>
      <c r="E66" s="51">
        <f>COUNTA($D$11:$D$64)</f>
        <v>0</v>
      </c>
      <c r="F66" s="52">
        <v>1500</v>
      </c>
      <c r="G66" s="53" t="s">
        <v>100</v>
      </c>
      <c r="H66" s="229">
        <f>F66*E66</f>
        <v>0</v>
      </c>
      <c r="I66" s="230"/>
    </row>
    <row r="67" spans="1:9" ht="19.5" customHeight="1">
      <c r="A67" s="59"/>
      <c r="B67" s="60"/>
      <c r="C67" s="60"/>
      <c r="D67" s="67"/>
      <c r="E67" s="165"/>
      <c r="F67" s="54"/>
      <c r="G67" s="50"/>
      <c r="H67" s="231"/>
      <c r="I67" s="232"/>
    </row>
    <row r="68" spans="1:9" ht="19.5" customHeight="1">
      <c r="A68" s="61"/>
      <c r="B68" s="62"/>
      <c r="C68" s="62"/>
      <c r="D68" s="215" t="s">
        <v>102</v>
      </c>
      <c r="E68" s="215"/>
      <c r="F68" s="62"/>
      <c r="G68" s="62"/>
      <c r="H68" s="233">
        <f>SUM(H66:I67)</f>
        <v>0</v>
      </c>
      <c r="I68" s="234"/>
    </row>
    <row r="69" spans="1:9" ht="19.5" customHeight="1">
      <c r="A69" s="251" t="s">
        <v>104</v>
      </c>
      <c r="B69" s="252"/>
      <c r="C69" s="58"/>
      <c r="D69" s="56"/>
      <c r="E69" s="144">
        <v>0</v>
      </c>
      <c r="F69" s="57">
        <v>1900</v>
      </c>
      <c r="G69" s="58" t="s">
        <v>101</v>
      </c>
      <c r="H69" s="235">
        <f>F69*E69</f>
        <v>0</v>
      </c>
      <c r="I69" s="236"/>
    </row>
    <row r="70" spans="1:9" ht="19.5" customHeight="1">
      <c r="A70" s="56"/>
      <c r="B70" s="63"/>
      <c r="C70" s="63"/>
      <c r="D70" s="215" t="s">
        <v>105</v>
      </c>
      <c r="E70" s="215"/>
      <c r="F70" s="63"/>
      <c r="G70" s="63"/>
      <c r="H70" s="235">
        <f>H69+H68</f>
        <v>0</v>
      </c>
      <c r="I70" s="274"/>
    </row>
    <row r="71" ht="10.5" customHeight="1"/>
    <row r="72" spans="1:9" ht="19.5" customHeight="1">
      <c r="A72" s="275" t="s">
        <v>111</v>
      </c>
      <c r="B72" s="276"/>
      <c r="C72" s="91"/>
      <c r="D72" s="65" t="s">
        <v>1</v>
      </c>
      <c r="E72" s="228">
        <f>IF(B2="","",VLOOKUP(B2,学校名,6,0))</f>
      </c>
      <c r="F72" s="228"/>
      <c r="G72" s="64" t="s">
        <v>109</v>
      </c>
      <c r="H72" s="145"/>
      <c r="I72" s="146"/>
    </row>
    <row r="73" spans="1:9" ht="19.5" customHeight="1">
      <c r="A73" s="277"/>
      <c r="B73" s="278"/>
      <c r="C73" s="92"/>
      <c r="D73" s="65" t="s">
        <v>106</v>
      </c>
      <c r="E73" s="151"/>
      <c r="F73" s="149"/>
      <c r="G73" s="149"/>
      <c r="H73" s="149"/>
      <c r="I73" s="150"/>
    </row>
    <row r="74" spans="1:9" ht="19.5" customHeight="1">
      <c r="A74" s="277"/>
      <c r="B74" s="278"/>
      <c r="C74" s="92"/>
      <c r="D74" s="65" t="s">
        <v>107</v>
      </c>
      <c r="E74" s="272"/>
      <c r="F74" s="273"/>
      <c r="G74" s="64" t="s">
        <v>110</v>
      </c>
      <c r="H74" s="226" t="s">
        <v>136</v>
      </c>
      <c r="I74" s="227"/>
    </row>
    <row r="75" spans="1:9" ht="19.5" customHeight="1">
      <c r="A75" s="279"/>
      <c r="B75" s="280"/>
      <c r="C75" s="93"/>
      <c r="D75" s="65" t="s">
        <v>108</v>
      </c>
      <c r="E75" s="272"/>
      <c r="F75" s="273"/>
      <c r="G75" s="64" t="s">
        <v>110</v>
      </c>
      <c r="H75" s="224">
        <f ca="1">TODAY()</f>
        <v>44730</v>
      </c>
      <c r="I75" s="225"/>
    </row>
    <row r="82" spans="13:14" ht="19.5" thickBot="1">
      <c r="M82" s="22" t="s">
        <v>13</v>
      </c>
      <c r="N82" s="171"/>
    </row>
    <row r="83" spans="13:20" ht="19.5" thickBot="1">
      <c r="M83" s="23" t="s">
        <v>2</v>
      </c>
      <c r="N83" s="23" t="s">
        <v>14</v>
      </c>
      <c r="O83" s="157"/>
      <c r="P83" s="158"/>
      <c r="Q83" s="158"/>
      <c r="R83" s="158"/>
      <c r="S83" s="158"/>
      <c r="T83" s="158"/>
    </row>
    <row r="84" spans="13:20" ht="20.25" thickBot="1" thickTop="1">
      <c r="M84" s="27">
        <v>1</v>
      </c>
      <c r="N84" s="27" t="s">
        <v>18</v>
      </c>
      <c r="O84" s="260" t="s">
        <v>1</v>
      </c>
      <c r="P84" s="261"/>
      <c r="Q84" s="24" t="s">
        <v>15</v>
      </c>
      <c r="R84" s="25" t="s">
        <v>16</v>
      </c>
      <c r="S84" s="26" t="s">
        <v>17</v>
      </c>
      <c r="T84" s="154" t="s">
        <v>1</v>
      </c>
    </row>
    <row r="85" spans="13:20" ht="20.25" thickBot="1" thickTop="1">
      <c r="M85" s="33">
        <v>2</v>
      </c>
      <c r="N85" s="34" t="s">
        <v>23</v>
      </c>
      <c r="O85" s="28" t="s">
        <v>19</v>
      </c>
      <c r="P85" s="29" t="s">
        <v>20</v>
      </c>
      <c r="Q85" s="30" t="s">
        <v>96</v>
      </c>
      <c r="R85" s="31" t="s">
        <v>21</v>
      </c>
      <c r="S85" s="32" t="s">
        <v>22</v>
      </c>
      <c r="T85" s="155" t="s">
        <v>151</v>
      </c>
    </row>
    <row r="86" spans="13:20" ht="19.5" thickBot="1">
      <c r="M86" s="34">
        <v>3</v>
      </c>
      <c r="N86" s="40"/>
      <c r="O86" s="35" t="s">
        <v>24</v>
      </c>
      <c r="P86" s="36" t="s">
        <v>25</v>
      </c>
      <c r="Q86" s="37" t="s">
        <v>91</v>
      </c>
      <c r="R86" s="38" t="s">
        <v>26</v>
      </c>
      <c r="S86" s="39" t="s">
        <v>27</v>
      </c>
      <c r="T86" s="156" t="s">
        <v>152</v>
      </c>
    </row>
    <row r="87" spans="13:20" ht="19.5" thickBot="1">
      <c r="M87" s="43"/>
      <c r="N87" s="43"/>
      <c r="O87" s="35" t="s">
        <v>28</v>
      </c>
      <c r="P87" s="36" t="s">
        <v>29</v>
      </c>
      <c r="Q87" s="41"/>
      <c r="R87" s="42" t="s">
        <v>30</v>
      </c>
      <c r="S87" s="39" t="s">
        <v>31</v>
      </c>
      <c r="T87" s="156" t="s">
        <v>153</v>
      </c>
    </row>
    <row r="88" spans="13:20" ht="18.75">
      <c r="M88" s="43"/>
      <c r="N88" s="43"/>
      <c r="O88" s="35" t="s">
        <v>32</v>
      </c>
      <c r="P88" s="36" t="s">
        <v>33</v>
      </c>
      <c r="Q88" s="41"/>
      <c r="R88" s="41"/>
      <c r="S88" s="39" t="s">
        <v>34</v>
      </c>
      <c r="T88" s="156" t="s">
        <v>154</v>
      </c>
    </row>
    <row r="89" spans="13:20" ht="18.75">
      <c r="M89" s="43"/>
      <c r="N89" s="43"/>
      <c r="O89" s="35" t="s">
        <v>35</v>
      </c>
      <c r="P89" s="36" t="s">
        <v>36</v>
      </c>
      <c r="Q89" s="41"/>
      <c r="R89" s="41"/>
      <c r="S89" s="39" t="s">
        <v>137</v>
      </c>
      <c r="T89" s="156" t="s">
        <v>155</v>
      </c>
    </row>
    <row r="90" spans="13:20" ht="18.75">
      <c r="M90" s="43"/>
      <c r="N90" s="43"/>
      <c r="O90" s="35" t="s">
        <v>38</v>
      </c>
      <c r="P90" s="36" t="s">
        <v>39</v>
      </c>
      <c r="Q90" s="41"/>
      <c r="R90" s="41"/>
      <c r="S90" s="39" t="s">
        <v>37</v>
      </c>
      <c r="T90" s="156" t="s">
        <v>156</v>
      </c>
    </row>
    <row r="91" spans="13:20" ht="18.75">
      <c r="M91" s="43"/>
      <c r="N91" s="43"/>
      <c r="O91" s="35" t="s">
        <v>40</v>
      </c>
      <c r="P91" s="36" t="s">
        <v>41</v>
      </c>
      <c r="Q91" s="41"/>
      <c r="R91" s="41"/>
      <c r="S91" s="39" t="s">
        <v>130</v>
      </c>
      <c r="T91" s="156" t="s">
        <v>157</v>
      </c>
    </row>
    <row r="92" spans="13:20" ht="19.5" thickBot="1">
      <c r="M92" s="43"/>
      <c r="N92" s="43"/>
      <c r="O92" s="35" t="s">
        <v>216</v>
      </c>
      <c r="P92" s="36" t="s">
        <v>217</v>
      </c>
      <c r="Q92" s="41"/>
      <c r="R92" s="41"/>
      <c r="S92" s="37" t="s">
        <v>92</v>
      </c>
      <c r="T92" s="156" t="s">
        <v>158</v>
      </c>
    </row>
    <row r="93" spans="13:20" ht="18.75">
      <c r="M93" s="43"/>
      <c r="N93" s="43"/>
      <c r="O93" s="35" t="s">
        <v>42</v>
      </c>
      <c r="P93" s="36" t="s">
        <v>43</v>
      </c>
      <c r="Q93" s="41"/>
      <c r="R93" s="41"/>
      <c r="S93" s="41"/>
      <c r="T93" s="156" t="s">
        <v>159</v>
      </c>
    </row>
    <row r="94" spans="13:20" ht="18.75">
      <c r="M94" s="43"/>
      <c r="N94" s="43"/>
      <c r="O94" s="35" t="s">
        <v>44</v>
      </c>
      <c r="P94" s="36" t="s">
        <v>45</v>
      </c>
      <c r="Q94" s="41"/>
      <c r="R94" s="41"/>
      <c r="S94" s="41"/>
      <c r="T94" s="156" t="s">
        <v>160</v>
      </c>
    </row>
    <row r="95" spans="13:20" ht="18.75">
      <c r="M95" s="43"/>
      <c r="N95" s="43"/>
      <c r="O95" s="35" t="s">
        <v>46</v>
      </c>
      <c r="P95" s="36" t="s">
        <v>47</v>
      </c>
      <c r="Q95" s="41"/>
      <c r="R95" s="41"/>
      <c r="S95" s="41"/>
      <c r="T95" s="156" t="s">
        <v>161</v>
      </c>
    </row>
    <row r="96" spans="13:20" ht="18.75">
      <c r="M96" s="43"/>
      <c r="N96" s="43"/>
      <c r="O96" s="35" t="s">
        <v>48</v>
      </c>
      <c r="P96" s="36" t="s">
        <v>49</v>
      </c>
      <c r="Q96" s="41"/>
      <c r="R96" s="41"/>
      <c r="S96" s="41"/>
      <c r="T96" s="156" t="s">
        <v>162</v>
      </c>
    </row>
    <row r="97" spans="13:20" ht="18.75">
      <c r="M97" s="43"/>
      <c r="N97" s="43"/>
      <c r="O97" s="35" t="s">
        <v>50</v>
      </c>
      <c r="P97" s="36" t="s">
        <v>51</v>
      </c>
      <c r="Q97" s="41"/>
      <c r="R97" s="41"/>
      <c r="S97" s="41"/>
      <c r="T97" s="156" t="s">
        <v>163</v>
      </c>
    </row>
    <row r="98" spans="13:20" ht="18.75">
      <c r="M98" s="43"/>
      <c r="N98" s="43"/>
      <c r="O98" s="35" t="s">
        <v>52</v>
      </c>
      <c r="P98" s="36" t="s">
        <v>53</v>
      </c>
      <c r="Q98" s="41"/>
      <c r="R98" s="41"/>
      <c r="S98" s="41"/>
      <c r="T98" s="156" t="s">
        <v>164</v>
      </c>
    </row>
    <row r="99" spans="13:20" ht="18.75">
      <c r="M99" s="43"/>
      <c r="N99" s="43"/>
      <c r="O99" s="35" t="s">
        <v>54</v>
      </c>
      <c r="P99" s="36" t="s">
        <v>55</v>
      </c>
      <c r="Q99" s="41"/>
      <c r="R99" s="41"/>
      <c r="S99" s="41"/>
      <c r="T99" s="156" t="s">
        <v>165</v>
      </c>
    </row>
    <row r="100" spans="13:20" ht="18.75">
      <c r="M100" s="43"/>
      <c r="N100" s="43"/>
      <c r="O100" s="35" t="s">
        <v>56</v>
      </c>
      <c r="P100" s="36" t="s">
        <v>57</v>
      </c>
      <c r="Q100" s="41"/>
      <c r="R100" s="41"/>
      <c r="S100" s="41"/>
      <c r="T100" s="156" t="s">
        <v>166</v>
      </c>
    </row>
    <row r="101" spans="13:20" ht="18.75">
      <c r="M101" s="43"/>
      <c r="N101" s="43"/>
      <c r="O101" s="35" t="s">
        <v>218</v>
      </c>
      <c r="P101" s="36" t="s">
        <v>58</v>
      </c>
      <c r="Q101" s="41"/>
      <c r="R101" s="41"/>
      <c r="S101" s="41"/>
      <c r="T101" s="156" t="s">
        <v>167</v>
      </c>
    </row>
    <row r="102" spans="13:20" ht="18.75">
      <c r="M102" s="43"/>
      <c r="N102" s="43"/>
      <c r="O102" s="35" t="s">
        <v>59</v>
      </c>
      <c r="P102" s="36" t="s">
        <v>60</v>
      </c>
      <c r="Q102" s="41"/>
      <c r="R102" s="41"/>
      <c r="S102" s="41"/>
      <c r="T102" s="156" t="s">
        <v>168</v>
      </c>
    </row>
    <row r="103" spans="13:20" ht="18.75">
      <c r="M103" s="43"/>
      <c r="N103" s="43"/>
      <c r="O103" s="35" t="s">
        <v>264</v>
      </c>
      <c r="P103" s="36" t="s">
        <v>61</v>
      </c>
      <c r="Q103" s="41"/>
      <c r="R103" s="41"/>
      <c r="S103" s="41"/>
      <c r="T103" s="156" t="s">
        <v>265</v>
      </c>
    </row>
    <row r="104" spans="13:20" ht="18.75">
      <c r="M104" s="43"/>
      <c r="N104" s="43"/>
      <c r="O104" s="35" t="s">
        <v>62</v>
      </c>
      <c r="P104" s="36" t="s">
        <v>63</v>
      </c>
      <c r="Q104" s="41"/>
      <c r="R104" s="41"/>
      <c r="S104" s="41"/>
      <c r="T104" s="156" t="s">
        <v>169</v>
      </c>
    </row>
    <row r="105" spans="13:20" ht="18.75">
      <c r="M105" s="43"/>
      <c r="N105" s="43"/>
      <c r="O105" s="35" t="s">
        <v>64</v>
      </c>
      <c r="P105" s="36" t="s">
        <v>65</v>
      </c>
      <c r="Q105" s="41"/>
      <c r="R105" s="41"/>
      <c r="S105" s="41"/>
      <c r="T105" s="156" t="s">
        <v>170</v>
      </c>
    </row>
    <row r="106" spans="13:20" ht="18.75">
      <c r="M106" s="43"/>
      <c r="N106" s="43"/>
      <c r="O106" s="35" t="s">
        <v>134</v>
      </c>
      <c r="P106" s="36" t="s">
        <v>133</v>
      </c>
      <c r="Q106" s="41"/>
      <c r="R106" s="41"/>
      <c r="S106" s="41"/>
      <c r="T106" s="156" t="s">
        <v>171</v>
      </c>
    </row>
    <row r="107" spans="13:20" ht="18.75">
      <c r="M107" s="43"/>
      <c r="N107" s="43"/>
      <c r="O107" s="35" t="s">
        <v>149</v>
      </c>
      <c r="P107" s="36" t="s">
        <v>150</v>
      </c>
      <c r="Q107" s="41"/>
      <c r="R107" s="41"/>
      <c r="S107" s="41"/>
      <c r="T107" s="156" t="s">
        <v>172</v>
      </c>
    </row>
    <row r="108" spans="13:20" ht="18.75">
      <c r="M108" s="43"/>
      <c r="N108" s="43"/>
      <c r="O108" s="35" t="s">
        <v>66</v>
      </c>
      <c r="P108" s="36" t="s">
        <v>67</v>
      </c>
      <c r="Q108" s="41"/>
      <c r="R108" s="41"/>
      <c r="S108" s="41"/>
      <c r="T108" s="156" t="s">
        <v>173</v>
      </c>
    </row>
    <row r="109" spans="13:20" ht="18.75">
      <c r="M109" s="43"/>
      <c r="N109" s="43"/>
      <c r="O109" s="35" t="s">
        <v>68</v>
      </c>
      <c r="P109" s="36" t="s">
        <v>69</v>
      </c>
      <c r="Q109" s="41"/>
      <c r="R109" s="41"/>
      <c r="S109" s="41"/>
      <c r="T109" s="156" t="s">
        <v>174</v>
      </c>
    </row>
    <row r="110" spans="13:20" ht="18.75">
      <c r="M110" s="43"/>
      <c r="N110" s="43"/>
      <c r="O110" s="35" t="s">
        <v>70</v>
      </c>
      <c r="P110" s="36" t="s">
        <v>71</v>
      </c>
      <c r="Q110" s="41"/>
      <c r="R110" s="41"/>
      <c r="S110" s="41"/>
      <c r="T110" s="156" t="s">
        <v>175</v>
      </c>
    </row>
    <row r="111" spans="13:20" ht="18.75">
      <c r="M111" s="43"/>
      <c r="N111" s="43"/>
      <c r="O111" s="35" t="s">
        <v>261</v>
      </c>
      <c r="P111" s="36" t="s">
        <v>262</v>
      </c>
      <c r="Q111" s="41"/>
      <c r="R111" s="41"/>
      <c r="S111" s="41"/>
      <c r="T111" s="156" t="s">
        <v>263</v>
      </c>
    </row>
    <row r="112" spans="13:20" ht="18.75">
      <c r="M112" s="43"/>
      <c r="N112" s="43"/>
      <c r="O112" s="35" t="s">
        <v>72</v>
      </c>
      <c r="P112" s="36" t="s">
        <v>73</v>
      </c>
      <c r="Q112" s="41"/>
      <c r="R112" s="41"/>
      <c r="S112" s="41"/>
      <c r="T112" s="156" t="s">
        <v>176</v>
      </c>
    </row>
    <row r="113" spans="13:20" ht="18.75">
      <c r="M113" s="43"/>
      <c r="N113" s="43"/>
      <c r="O113" s="35" t="s">
        <v>74</v>
      </c>
      <c r="P113" s="36" t="s">
        <v>75</v>
      </c>
      <c r="Q113" s="41"/>
      <c r="R113" s="41"/>
      <c r="S113" s="41"/>
      <c r="T113" s="156" t="s">
        <v>177</v>
      </c>
    </row>
    <row r="114" spans="13:20" ht="18.75">
      <c r="M114" s="43"/>
      <c r="N114" s="43"/>
      <c r="O114" s="35" t="s">
        <v>76</v>
      </c>
      <c r="P114" s="36" t="s">
        <v>77</v>
      </c>
      <c r="Q114" s="41"/>
      <c r="R114" s="41"/>
      <c r="S114" s="41"/>
      <c r="T114" s="156" t="s">
        <v>178</v>
      </c>
    </row>
    <row r="115" spans="13:20" ht="18.75">
      <c r="M115" s="43"/>
      <c r="N115" s="43"/>
      <c r="O115" s="35" t="s">
        <v>78</v>
      </c>
      <c r="P115" s="36" t="s">
        <v>79</v>
      </c>
      <c r="Q115" s="41"/>
      <c r="R115" s="41"/>
      <c r="S115" s="41"/>
      <c r="T115" s="156" t="s">
        <v>179</v>
      </c>
    </row>
    <row r="116" spans="13:20" ht="18.75">
      <c r="M116" s="43"/>
      <c r="N116" s="43"/>
      <c r="O116" s="35" t="s">
        <v>80</v>
      </c>
      <c r="P116" s="36" t="s">
        <v>81</v>
      </c>
      <c r="Q116" s="41"/>
      <c r="R116" s="41"/>
      <c r="S116" s="41"/>
      <c r="T116" s="156" t="s">
        <v>180</v>
      </c>
    </row>
    <row r="117" spans="13:20" ht="18.75">
      <c r="M117" s="43"/>
      <c r="N117" s="43"/>
      <c r="O117" s="35" t="s">
        <v>82</v>
      </c>
      <c r="P117" s="36" t="s">
        <v>83</v>
      </c>
      <c r="Q117" s="41"/>
      <c r="R117" s="41"/>
      <c r="S117" s="41"/>
      <c r="T117" s="156" t="s">
        <v>181</v>
      </c>
    </row>
    <row r="118" spans="13:20" ht="18.75">
      <c r="M118" s="43"/>
      <c r="N118" s="43"/>
      <c r="O118" s="35" t="s">
        <v>84</v>
      </c>
      <c r="P118" s="36" t="s">
        <v>85</v>
      </c>
      <c r="Q118" s="41"/>
      <c r="R118" s="41"/>
      <c r="S118" s="41"/>
      <c r="T118" s="156" t="s">
        <v>182</v>
      </c>
    </row>
    <row r="119" spans="13:20" ht="18.75">
      <c r="M119" s="43"/>
      <c r="N119" s="43"/>
      <c r="O119" s="35" t="s">
        <v>135</v>
      </c>
      <c r="P119" s="36" t="s">
        <v>93</v>
      </c>
      <c r="Q119" s="41"/>
      <c r="R119" s="41"/>
      <c r="S119" s="41"/>
      <c r="T119" s="156" t="s">
        <v>183</v>
      </c>
    </row>
    <row r="120" spans="13:20" ht="18.75">
      <c r="M120" s="43"/>
      <c r="N120" s="43"/>
      <c r="O120" s="28" t="s">
        <v>184</v>
      </c>
      <c r="P120" s="29" t="s">
        <v>185</v>
      </c>
      <c r="Q120" s="41"/>
      <c r="R120" s="41"/>
      <c r="S120" s="41"/>
      <c r="T120" s="163" t="s">
        <v>186</v>
      </c>
    </row>
    <row r="121" spans="13:20" ht="18.75">
      <c r="M121" s="43"/>
      <c r="N121" s="43"/>
      <c r="O121" s="159" t="s">
        <v>187</v>
      </c>
      <c r="P121" s="160" t="s">
        <v>188</v>
      </c>
      <c r="Q121" s="41"/>
      <c r="R121" s="41"/>
      <c r="S121" s="41"/>
      <c r="T121" s="161" t="s">
        <v>189</v>
      </c>
    </row>
    <row r="122" spans="13:20" ht="18.75">
      <c r="M122" s="43"/>
      <c r="N122" s="43"/>
      <c r="O122" s="159" t="s">
        <v>80</v>
      </c>
      <c r="P122" s="160" t="s">
        <v>190</v>
      </c>
      <c r="Q122" s="43"/>
      <c r="R122" s="43"/>
      <c r="S122" s="43"/>
      <c r="T122" s="162" t="s">
        <v>191</v>
      </c>
    </row>
    <row r="123" spans="13:20" ht="18.75">
      <c r="M123" s="43"/>
      <c r="N123" s="43"/>
      <c r="O123" s="159" t="s">
        <v>192</v>
      </c>
      <c r="P123" s="160" t="s">
        <v>193</v>
      </c>
      <c r="Q123" s="43"/>
      <c r="R123" s="43"/>
      <c r="S123" s="43"/>
      <c r="T123" s="162" t="s">
        <v>195</v>
      </c>
    </row>
    <row r="124" spans="13:20" ht="18.75">
      <c r="M124" s="43"/>
      <c r="N124" s="43"/>
      <c r="O124" s="159" t="s">
        <v>200</v>
      </c>
      <c r="P124" s="160" t="s">
        <v>201</v>
      </c>
      <c r="Q124" s="43"/>
      <c r="R124" s="43"/>
      <c r="S124" s="43"/>
      <c r="T124" s="162" t="s">
        <v>194</v>
      </c>
    </row>
    <row r="125" spans="13:20" ht="18.75">
      <c r="M125" s="43"/>
      <c r="N125" s="43"/>
      <c r="O125" s="159" t="s">
        <v>197</v>
      </c>
      <c r="P125" s="160" t="s">
        <v>198</v>
      </c>
      <c r="Q125" s="43"/>
      <c r="R125" s="43"/>
      <c r="S125" s="43"/>
      <c r="T125" s="162" t="s">
        <v>196</v>
      </c>
    </row>
    <row r="126" spans="13:20" ht="18.75">
      <c r="M126" s="43"/>
      <c r="N126" s="43"/>
      <c r="O126" s="159" t="s">
        <v>203</v>
      </c>
      <c r="P126" s="160" t="s">
        <v>204</v>
      </c>
      <c r="Q126" s="43"/>
      <c r="R126" s="43"/>
      <c r="S126" s="43"/>
      <c r="T126" s="162" t="s">
        <v>199</v>
      </c>
    </row>
    <row r="127" spans="13:20" ht="18.75">
      <c r="M127" s="43"/>
      <c r="N127" s="43"/>
      <c r="O127" s="159" t="s">
        <v>205</v>
      </c>
      <c r="P127" s="160" t="s">
        <v>202</v>
      </c>
      <c r="Q127" s="43"/>
      <c r="R127" s="43"/>
      <c r="S127" s="43"/>
      <c r="T127" s="162" t="s">
        <v>210</v>
      </c>
    </row>
    <row r="128" spans="13:20" ht="18.75">
      <c r="M128" s="43"/>
      <c r="N128" s="43"/>
      <c r="O128" s="159" t="s">
        <v>206</v>
      </c>
      <c r="P128" s="160" t="s">
        <v>208</v>
      </c>
      <c r="Q128" s="43"/>
      <c r="R128" s="43"/>
      <c r="S128" s="43"/>
      <c r="T128" s="162" t="s">
        <v>211</v>
      </c>
    </row>
    <row r="129" spans="13:20" ht="18.75">
      <c r="M129" s="43"/>
      <c r="N129" s="43"/>
      <c r="O129" s="159" t="s">
        <v>207</v>
      </c>
      <c r="P129" s="160" t="s">
        <v>209</v>
      </c>
      <c r="Q129" s="43"/>
      <c r="R129" s="43"/>
      <c r="S129" s="43"/>
      <c r="T129" s="162" t="s">
        <v>212</v>
      </c>
    </row>
    <row r="130" spans="13:20" ht="19.5" thickBot="1">
      <c r="M130" s="43"/>
      <c r="N130" s="43"/>
      <c r="O130" s="199" t="s">
        <v>287</v>
      </c>
      <c r="P130" s="200" t="s">
        <v>288</v>
      </c>
      <c r="Q130" s="43"/>
      <c r="R130" s="43"/>
      <c r="S130" s="43"/>
      <c r="T130" s="169" t="s">
        <v>294</v>
      </c>
    </row>
    <row r="131" spans="13:20" ht="19.5" thickBot="1">
      <c r="M131" s="43"/>
      <c r="N131" s="43"/>
      <c r="O131" s="199" t="s">
        <v>289</v>
      </c>
      <c r="P131" s="200" t="s">
        <v>290</v>
      </c>
      <c r="Q131" s="43"/>
      <c r="R131" s="43"/>
      <c r="S131" s="43"/>
      <c r="T131" s="169" t="s">
        <v>293</v>
      </c>
    </row>
    <row r="132" spans="13:20" ht="18.75">
      <c r="M132" s="43"/>
      <c r="N132" s="43"/>
      <c r="O132" s="159" t="s">
        <v>220</v>
      </c>
      <c r="P132" s="160" t="s">
        <v>246</v>
      </c>
      <c r="Q132" s="43"/>
      <c r="R132" s="43"/>
      <c r="S132" s="43"/>
      <c r="T132" s="162" t="s">
        <v>247</v>
      </c>
    </row>
    <row r="133" spans="13:20" ht="18.75">
      <c r="M133" s="43"/>
      <c r="N133" s="43"/>
      <c r="O133" s="159" t="s">
        <v>221</v>
      </c>
      <c r="P133" s="160" t="s">
        <v>222</v>
      </c>
      <c r="Q133" s="43"/>
      <c r="R133" s="43"/>
      <c r="S133" s="43"/>
      <c r="T133" s="162" t="s">
        <v>248</v>
      </c>
    </row>
    <row r="134" spans="13:20" ht="18.75">
      <c r="M134" s="43"/>
      <c r="N134" s="43"/>
      <c r="O134" s="159" t="s">
        <v>223</v>
      </c>
      <c r="P134" s="160" t="s">
        <v>224</v>
      </c>
      <c r="Q134" s="43"/>
      <c r="R134" s="43"/>
      <c r="S134" s="43"/>
      <c r="T134" s="162" t="s">
        <v>249</v>
      </c>
    </row>
    <row r="135" spans="13:20" ht="18.75">
      <c r="M135" s="43"/>
      <c r="N135" s="43"/>
      <c r="O135" s="159" t="s">
        <v>225</v>
      </c>
      <c r="P135" s="160" t="s">
        <v>226</v>
      </c>
      <c r="Q135" s="43"/>
      <c r="R135" s="43"/>
      <c r="S135" s="43"/>
      <c r="T135" s="162" t="s">
        <v>250</v>
      </c>
    </row>
    <row r="136" spans="13:20" ht="18.75">
      <c r="M136" s="43"/>
      <c r="N136" s="43"/>
      <c r="O136" s="159" t="s">
        <v>227</v>
      </c>
      <c r="P136" s="160" t="s">
        <v>228</v>
      </c>
      <c r="Q136" s="43"/>
      <c r="R136" s="43"/>
      <c r="S136" s="43"/>
      <c r="T136" s="162" t="s">
        <v>251</v>
      </c>
    </row>
    <row r="137" spans="13:20" ht="18.75">
      <c r="M137" s="43"/>
      <c r="N137" s="43"/>
      <c r="O137" s="159" t="s">
        <v>229</v>
      </c>
      <c r="P137" s="160" t="s">
        <v>230</v>
      </c>
      <c r="Q137" s="43"/>
      <c r="R137" s="43"/>
      <c r="S137" s="43"/>
      <c r="T137" s="162" t="s">
        <v>252</v>
      </c>
    </row>
    <row r="138" spans="13:20" ht="18.75">
      <c r="M138" s="43"/>
      <c r="N138" s="43"/>
      <c r="O138" s="159" t="s">
        <v>48</v>
      </c>
      <c r="P138" s="160" t="s">
        <v>231</v>
      </c>
      <c r="Q138" s="43"/>
      <c r="R138" s="43"/>
      <c r="S138" s="43"/>
      <c r="T138" s="162" t="s">
        <v>253</v>
      </c>
    </row>
    <row r="139" spans="13:20" ht="18.75">
      <c r="M139" s="43"/>
      <c r="N139" s="43"/>
      <c r="O139" s="159" t="s">
        <v>232</v>
      </c>
      <c r="P139" s="160" t="s">
        <v>233</v>
      </c>
      <c r="Q139" s="43"/>
      <c r="R139" s="43"/>
      <c r="S139" s="43"/>
      <c r="T139" s="162" t="s">
        <v>254</v>
      </c>
    </row>
    <row r="140" spans="13:20" ht="18.75">
      <c r="M140" s="43"/>
      <c r="N140" s="43"/>
      <c r="O140" s="159" t="s">
        <v>234</v>
      </c>
      <c r="P140" s="160" t="s">
        <v>235</v>
      </c>
      <c r="Q140" s="43"/>
      <c r="R140" s="43"/>
      <c r="S140" s="43"/>
      <c r="T140" s="162" t="s">
        <v>255</v>
      </c>
    </row>
    <row r="141" spans="13:20" ht="18.75">
      <c r="M141" s="43"/>
      <c r="N141" s="43"/>
      <c r="O141" s="159" t="s">
        <v>236</v>
      </c>
      <c r="P141" s="160" t="s">
        <v>237</v>
      </c>
      <c r="Q141" s="43"/>
      <c r="R141" s="43"/>
      <c r="S141" s="43"/>
      <c r="T141" s="162" t="s">
        <v>256</v>
      </c>
    </row>
    <row r="142" spans="13:20" ht="18.75">
      <c r="M142" s="43"/>
      <c r="N142" s="43"/>
      <c r="O142" s="159" t="s">
        <v>238</v>
      </c>
      <c r="P142" s="160" t="s">
        <v>239</v>
      </c>
      <c r="Q142" s="43"/>
      <c r="R142" s="43"/>
      <c r="S142" s="43"/>
      <c r="T142" s="162" t="s">
        <v>257</v>
      </c>
    </row>
    <row r="143" spans="13:20" ht="18.75">
      <c r="M143" s="43"/>
      <c r="N143" s="43"/>
      <c r="O143" s="159" t="s">
        <v>240</v>
      </c>
      <c r="P143" s="160" t="s">
        <v>241</v>
      </c>
      <c r="Q143" s="43"/>
      <c r="R143" s="43"/>
      <c r="S143" s="43"/>
      <c r="T143" s="162" t="s">
        <v>258</v>
      </c>
    </row>
    <row r="144" spans="13:20" ht="18.75">
      <c r="M144" s="43"/>
      <c r="N144" s="43"/>
      <c r="O144" s="201" t="s">
        <v>295</v>
      </c>
      <c r="P144" s="202" t="s">
        <v>230</v>
      </c>
      <c r="Q144" s="43"/>
      <c r="R144" s="43"/>
      <c r="S144" s="43"/>
      <c r="T144" s="162" t="s">
        <v>296</v>
      </c>
    </row>
    <row r="145" spans="13:20" ht="18.75">
      <c r="M145" s="43"/>
      <c r="N145" s="43"/>
      <c r="O145" s="201" t="s">
        <v>298</v>
      </c>
      <c r="P145" s="202" t="s">
        <v>299</v>
      </c>
      <c r="Q145" s="43"/>
      <c r="R145" s="43"/>
      <c r="S145" s="43"/>
      <c r="T145" s="162" t="s">
        <v>300</v>
      </c>
    </row>
    <row r="146" spans="13:20" ht="18.75">
      <c r="M146" s="43"/>
      <c r="N146" s="43"/>
      <c r="O146" s="201" t="s">
        <v>240</v>
      </c>
      <c r="P146" s="202" t="s">
        <v>241</v>
      </c>
      <c r="Q146" s="43"/>
      <c r="R146" s="43"/>
      <c r="S146" s="43"/>
      <c r="T146" s="162" t="s">
        <v>301</v>
      </c>
    </row>
    <row r="147" spans="13:20" ht="19.5" thickBot="1">
      <c r="M147" s="43"/>
      <c r="N147" s="43"/>
      <c r="O147" s="199" t="s">
        <v>291</v>
      </c>
      <c r="P147" s="200" t="s">
        <v>292</v>
      </c>
      <c r="Q147" s="43"/>
      <c r="R147" s="43"/>
      <c r="S147" s="43"/>
      <c r="T147" s="162" t="s">
        <v>297</v>
      </c>
    </row>
    <row r="148" spans="13:20" ht="18.75">
      <c r="M148" s="43"/>
      <c r="N148" s="43"/>
      <c r="O148" s="159" t="s">
        <v>242</v>
      </c>
      <c r="P148" s="160" t="s">
        <v>243</v>
      </c>
      <c r="Q148" s="43"/>
      <c r="R148" s="43"/>
      <c r="S148" s="43"/>
      <c r="T148" s="162" t="s">
        <v>259</v>
      </c>
    </row>
    <row r="149" spans="13:20" ht="19.5" thickBot="1">
      <c r="M149" s="43"/>
      <c r="N149" s="43"/>
      <c r="O149" s="167" t="s">
        <v>244</v>
      </c>
      <c r="P149" s="168" t="s">
        <v>245</v>
      </c>
      <c r="Q149" s="43"/>
      <c r="R149" s="43"/>
      <c r="S149" s="43"/>
      <c r="T149" s="170" t="s">
        <v>260</v>
      </c>
    </row>
    <row r="150" spans="15:16" ht="18.75">
      <c r="O150" s="166"/>
      <c r="P150" s="166"/>
    </row>
    <row r="151" spans="15:16" ht="18.75">
      <c r="O151" s="166"/>
      <c r="P151" s="166"/>
    </row>
    <row r="152" spans="15:16" ht="18.75">
      <c r="O152" s="166"/>
      <c r="P152" s="166"/>
    </row>
    <row r="153" spans="15:16" ht="18.75">
      <c r="O153" s="166"/>
      <c r="P153" s="166"/>
    </row>
    <row r="154" spans="15:16" ht="18.75">
      <c r="O154" s="166"/>
      <c r="P154" s="166"/>
    </row>
    <row r="155" spans="15:16" ht="18.75">
      <c r="O155" s="166"/>
      <c r="P155" s="166"/>
    </row>
    <row r="156" spans="15:16" ht="18.75">
      <c r="O156" s="166"/>
      <c r="P156" s="166"/>
    </row>
    <row r="157" spans="15:16" ht="18.75">
      <c r="O157" s="166"/>
      <c r="P157" s="166"/>
    </row>
    <row r="158" spans="15:16" ht="18.75">
      <c r="O158" s="166"/>
      <c r="P158" s="166"/>
    </row>
    <row r="159" spans="15:16" ht="18.75">
      <c r="O159" s="166"/>
      <c r="P159" s="166"/>
    </row>
    <row r="160" spans="15:16" ht="18.75">
      <c r="O160" s="166"/>
      <c r="P160" s="166"/>
    </row>
    <row r="161" spans="15:16" ht="18.75">
      <c r="O161" s="166"/>
      <c r="P161" s="166"/>
    </row>
  </sheetData>
  <sheetProtection/>
  <mergeCells count="111">
    <mergeCell ref="A7:I8"/>
    <mergeCell ref="E74:F74"/>
    <mergeCell ref="P33:P34"/>
    <mergeCell ref="O35:O36"/>
    <mergeCell ref="P35:P36"/>
    <mergeCell ref="O45:O46"/>
    <mergeCell ref="P45:P46"/>
    <mergeCell ref="O41:O42"/>
    <mergeCell ref="P41:P42"/>
    <mergeCell ref="O43:O44"/>
    <mergeCell ref="P43:P44"/>
    <mergeCell ref="A72:B75"/>
    <mergeCell ref="O9:P9"/>
    <mergeCell ref="R45:S45"/>
    <mergeCell ref="O15:O16"/>
    <mergeCell ref="P15:P16"/>
    <mergeCell ref="O37:O38"/>
    <mergeCell ref="P37:P38"/>
    <mergeCell ref="O39:O40"/>
    <mergeCell ref="P39:P40"/>
    <mergeCell ref="P31:P32"/>
    <mergeCell ref="E75:F75"/>
    <mergeCell ref="P21:P22"/>
    <mergeCell ref="O23:O24"/>
    <mergeCell ref="P23:P24"/>
    <mergeCell ref="O25:O26"/>
    <mergeCell ref="M27:M28"/>
    <mergeCell ref="M29:M30"/>
    <mergeCell ref="M31:M32"/>
    <mergeCell ref="H70:I70"/>
    <mergeCell ref="J1:Q1"/>
    <mergeCell ref="O11:O12"/>
    <mergeCell ref="P11:P12"/>
    <mergeCell ref="O13:O14"/>
    <mergeCell ref="P13:P14"/>
    <mergeCell ref="A11:A46"/>
    <mergeCell ref="B27:B28"/>
    <mergeCell ref="B29:B30"/>
    <mergeCell ref="A9:B10"/>
    <mergeCell ref="B33:B34"/>
    <mergeCell ref="A47:A64"/>
    <mergeCell ref="M45:M46"/>
    <mergeCell ref="O17:O18"/>
    <mergeCell ref="P17:P18"/>
    <mergeCell ref="O19:O20"/>
    <mergeCell ref="P19:P20"/>
    <mergeCell ref="O21:O22"/>
    <mergeCell ref="O33:O34"/>
    <mergeCell ref="P29:P30"/>
    <mergeCell ref="B25:B26"/>
    <mergeCell ref="B45:B46"/>
    <mergeCell ref="O84:P84"/>
    <mergeCell ref="D9:E9"/>
    <mergeCell ref="B11:B12"/>
    <mergeCell ref="B13:B14"/>
    <mergeCell ref="B15:B16"/>
    <mergeCell ref="B17:B18"/>
    <mergeCell ref="B19:B20"/>
    <mergeCell ref="P25:P26"/>
    <mergeCell ref="O27:O28"/>
    <mergeCell ref="I9:I10"/>
    <mergeCell ref="A69:B69"/>
    <mergeCell ref="D68:E68"/>
    <mergeCell ref="P27:P28"/>
    <mergeCell ref="O29:O30"/>
    <mergeCell ref="O31:O32"/>
    <mergeCell ref="A66:B66"/>
    <mergeCell ref="M39:M40"/>
    <mergeCell ref="B41:B42"/>
    <mergeCell ref="B43:B44"/>
    <mergeCell ref="B35:B36"/>
    <mergeCell ref="B37:B38"/>
    <mergeCell ref="B39:B40"/>
    <mergeCell ref="B21:B22"/>
    <mergeCell ref="B23:B24"/>
    <mergeCell ref="B31:B32"/>
    <mergeCell ref="M43:M44"/>
    <mergeCell ref="M9:M10"/>
    <mergeCell ref="M33:M34"/>
    <mergeCell ref="M35:M36"/>
    <mergeCell ref="M37:M38"/>
    <mergeCell ref="M25:M26"/>
    <mergeCell ref="M23:M24"/>
    <mergeCell ref="A1:H1"/>
    <mergeCell ref="M11:M12"/>
    <mergeCell ref="M13:M14"/>
    <mergeCell ref="M15:M16"/>
    <mergeCell ref="G2:H2"/>
    <mergeCell ref="E2:F2"/>
    <mergeCell ref="B2:D2"/>
    <mergeCell ref="B3:D3"/>
    <mergeCell ref="B4:D4"/>
    <mergeCell ref="F9:G9"/>
    <mergeCell ref="T45:T46"/>
    <mergeCell ref="H75:I75"/>
    <mergeCell ref="H74:I74"/>
    <mergeCell ref="E72:F72"/>
    <mergeCell ref="H66:I66"/>
    <mergeCell ref="H67:I67"/>
    <mergeCell ref="H68:I68"/>
    <mergeCell ref="H69:I69"/>
    <mergeCell ref="E3:H3"/>
    <mergeCell ref="E4:H4"/>
    <mergeCell ref="R30:S30"/>
    <mergeCell ref="D70:E70"/>
    <mergeCell ref="K9:K10"/>
    <mergeCell ref="J9:J10"/>
    <mergeCell ref="M17:M18"/>
    <mergeCell ref="M19:M20"/>
    <mergeCell ref="M21:M22"/>
    <mergeCell ref="M41:M42"/>
  </mergeCells>
  <dataValidations count="8">
    <dataValidation type="list" allowBlank="1" showInputMessage="1" showErrorMessage="1" sqref="B3:C3">
      <formula1>性別</formula1>
    </dataValidation>
    <dataValidation type="list" allowBlank="1" showInputMessage="1" showErrorMessage="1" sqref="B4:C4">
      <formula1>地区名</formula1>
    </dataValidation>
    <dataValidation type="list" allowBlank="1" showInputMessage="1" showErrorMessage="1" sqref="O11:P11 O13:P64">
      <formula1>$S$85:$S$92</formula1>
    </dataValidation>
    <dataValidation type="list" allowBlank="1" showInputMessage="1" showErrorMessage="1" sqref="B2:D2">
      <formula1>$O$85:$O$149</formula1>
    </dataValidation>
    <dataValidation allowBlank="1" showInputMessage="1" showErrorMessage="1" imeMode="off" sqref="P132:P146 P148:P157"/>
    <dataValidation type="list" allowBlank="1" showInputMessage="1" showErrorMessage="1" sqref="I11:I64 T47:T64">
      <formula1>学年</formula1>
    </dataValidation>
    <dataValidation type="list" allowBlank="1" showInputMessage="1" showErrorMessage="1" sqref="J11:J64">
      <formula1>登録</formula1>
    </dataValidation>
    <dataValidation errorStyle="warning" allowBlank="1" showInputMessage="1" showErrorMessage="1" error="半角英数で入力してください。&#10;" imeMode="off" sqref="H11:H64"/>
  </dataValidations>
  <printOptions horizontalCentered="1" verticalCentered="1"/>
  <pageMargins left="0.2755905511811024" right="0.2755905511811024" top="0.5118110236220472" bottom="0.31496062992125984" header="0.35433070866141736" footer="0.1968503937007874"/>
  <pageSetup blackAndWhite="1" fitToHeight="1" fitToWidth="1"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codeName="Sheet2">
    <tabColor indexed="49"/>
  </sheetPr>
  <dimension ref="A1:X123"/>
  <sheetViews>
    <sheetView view="pageBreakPreview" zoomScale="70" zoomScaleNormal="70" zoomScaleSheetLayoutView="70" zoomScalePageLayoutView="0" workbookViewId="0" topLeftCell="A94">
      <selection activeCell="C43" sqref="C43:E43"/>
    </sheetView>
  </sheetViews>
  <sheetFormatPr defaultColWidth="9.00390625" defaultRowHeight="13.5"/>
  <cols>
    <col min="1" max="2" width="1.875" style="0" customWidth="1"/>
    <col min="3" max="5" width="5.75390625" style="0" customWidth="1"/>
    <col min="6" max="7" width="8.25390625" style="0" customWidth="1"/>
    <col min="8" max="9" width="1.875" style="0" customWidth="1"/>
    <col min="10" max="12" width="5.75390625" style="0" customWidth="1"/>
    <col min="13" max="14" width="8.25390625" style="0" customWidth="1"/>
    <col min="15" max="16" width="1.875" style="0" customWidth="1"/>
    <col min="17" max="19" width="5.75390625" style="0" customWidth="1"/>
    <col min="20" max="21" width="8.25390625" style="0" customWidth="1"/>
    <col min="22" max="23" width="1.875" style="0" customWidth="1"/>
  </cols>
  <sheetData>
    <row r="1" spans="1:23" ht="13.5" customHeight="1">
      <c r="A1" s="2"/>
      <c r="B1" s="3"/>
      <c r="C1" s="3"/>
      <c r="D1" s="3"/>
      <c r="E1" s="3"/>
      <c r="F1" s="3"/>
      <c r="G1" s="3"/>
      <c r="H1" s="2"/>
      <c r="I1" s="3"/>
      <c r="J1" s="3"/>
      <c r="K1" s="3"/>
      <c r="L1" s="3"/>
      <c r="M1" s="3"/>
      <c r="N1" s="3"/>
      <c r="O1" s="2"/>
      <c r="P1" s="3"/>
      <c r="Q1" s="3"/>
      <c r="R1" s="3"/>
      <c r="S1" s="3"/>
      <c r="T1" s="3"/>
      <c r="U1" s="3"/>
      <c r="V1" s="2"/>
      <c r="W1" s="3"/>
    </row>
    <row r="2" spans="1:23" ht="14.25" customHeight="1" thickBot="1">
      <c r="A2" s="4"/>
      <c r="B2" s="5"/>
      <c r="C2" s="6"/>
      <c r="D2" s="6"/>
      <c r="E2" s="6"/>
      <c r="F2" s="6"/>
      <c r="G2" s="6"/>
      <c r="H2" s="4"/>
      <c r="I2" s="5"/>
      <c r="J2" s="6"/>
      <c r="K2" s="6"/>
      <c r="L2" s="6"/>
      <c r="M2" s="6"/>
      <c r="N2" s="6"/>
      <c r="O2" s="4"/>
      <c r="P2" s="5"/>
      <c r="Q2" s="6"/>
      <c r="R2" s="6"/>
      <c r="S2" s="6"/>
      <c r="T2" s="6"/>
      <c r="U2" s="6"/>
      <c r="V2" s="4"/>
      <c r="W2" s="5"/>
    </row>
    <row r="3" spans="1:23" ht="34.5" customHeight="1" thickBot="1">
      <c r="A3" s="4"/>
      <c r="B3" s="5"/>
      <c r="C3" s="302">
        <f>'ＪＯＣ申込書'!$B$2</f>
        <v>0</v>
      </c>
      <c r="D3" s="303"/>
      <c r="E3" s="303"/>
      <c r="F3" s="297">
        <f>'ＪＯＣ申込書'!$B$4</f>
        <v>0</v>
      </c>
      <c r="G3" s="298"/>
      <c r="H3" s="4"/>
      <c r="I3" s="5"/>
      <c r="J3" s="302">
        <f>'ＪＯＣ申込書'!$B$2</f>
        <v>0</v>
      </c>
      <c r="K3" s="303"/>
      <c r="L3" s="303"/>
      <c r="M3" s="297">
        <f>'ＪＯＣ申込書'!$B$4</f>
        <v>0</v>
      </c>
      <c r="N3" s="298"/>
      <c r="O3" s="4"/>
      <c r="P3" s="5"/>
      <c r="Q3" s="302">
        <f>'ＪＯＣ申込書'!$B$2</f>
        <v>0</v>
      </c>
      <c r="R3" s="303"/>
      <c r="S3" s="303"/>
      <c r="T3" s="297">
        <f>'ＪＯＣ申込書'!$B$4</f>
        <v>0</v>
      </c>
      <c r="U3" s="298"/>
      <c r="V3" s="4"/>
      <c r="W3" s="5"/>
    </row>
    <row r="4" spans="1:23" ht="21.75" customHeight="1">
      <c r="A4" s="4"/>
      <c r="B4" s="5"/>
      <c r="C4" s="299" t="s">
        <v>4</v>
      </c>
      <c r="D4" s="300"/>
      <c r="E4" s="301"/>
      <c r="F4" s="299" t="s">
        <v>5</v>
      </c>
      <c r="G4" s="301"/>
      <c r="H4" s="4"/>
      <c r="I4" s="5"/>
      <c r="J4" s="299" t="s">
        <v>4</v>
      </c>
      <c r="K4" s="300"/>
      <c r="L4" s="301"/>
      <c r="M4" s="299" t="s">
        <v>5</v>
      </c>
      <c r="N4" s="301"/>
      <c r="O4" s="4"/>
      <c r="P4" s="5"/>
      <c r="Q4" s="299" t="s">
        <v>4</v>
      </c>
      <c r="R4" s="300"/>
      <c r="S4" s="301"/>
      <c r="T4" s="299" t="s">
        <v>5</v>
      </c>
      <c r="U4" s="301"/>
      <c r="V4" s="4"/>
      <c r="W4" s="5"/>
    </row>
    <row r="5" spans="1:23" ht="21.75" customHeight="1" thickBot="1">
      <c r="A5" s="4"/>
      <c r="B5" s="5"/>
      <c r="C5" s="294" t="str">
        <f>IF('ＪＯＣ申込書'!$B$3="女","GD","BD")</f>
        <v>BD</v>
      </c>
      <c r="D5" s="295"/>
      <c r="E5" s="296"/>
      <c r="F5" s="294">
        <f>VLOOKUP(E7,'ＪＯＣ申込書'!$B$11:$P$46,12,0)</f>
      </c>
      <c r="G5" s="296"/>
      <c r="H5" s="4"/>
      <c r="I5" s="5"/>
      <c r="J5" s="294" t="str">
        <f>IF('ＪＯＣ申込書'!$B$3="女","GD","BD")</f>
        <v>BD</v>
      </c>
      <c r="K5" s="295"/>
      <c r="L5" s="296"/>
      <c r="M5" s="294">
        <f>VLOOKUP(L7,'ＪＯＣ申込書'!$B$11:$P$46,12,0)</f>
      </c>
      <c r="N5" s="296"/>
      <c r="O5" s="4"/>
      <c r="P5" s="5"/>
      <c r="Q5" s="294" t="str">
        <f>IF('ＪＯＣ申込書'!$B$3="女","GD","BD")</f>
        <v>BD</v>
      </c>
      <c r="R5" s="295"/>
      <c r="S5" s="296"/>
      <c r="T5" s="294">
        <f>VLOOKUP(S7,'ＪＯＣ申込書'!$B$11:$P$46,12,0)</f>
      </c>
      <c r="U5" s="296"/>
      <c r="V5" s="4"/>
      <c r="W5" s="5"/>
    </row>
    <row r="6" spans="1:23" ht="24" customHeight="1">
      <c r="A6" s="4"/>
      <c r="B6" s="5"/>
      <c r="C6" s="7" t="s">
        <v>3</v>
      </c>
      <c r="D6" s="8" t="s">
        <v>6</v>
      </c>
      <c r="E6" s="9" t="s">
        <v>7</v>
      </c>
      <c r="F6" s="10" t="s">
        <v>8</v>
      </c>
      <c r="G6" s="11" t="s">
        <v>9</v>
      </c>
      <c r="H6" s="4"/>
      <c r="I6" s="5"/>
      <c r="J6" s="7" t="s">
        <v>121</v>
      </c>
      <c r="K6" s="8" t="s">
        <v>122</v>
      </c>
      <c r="L6" s="9" t="s">
        <v>123</v>
      </c>
      <c r="M6" s="10" t="s">
        <v>124</v>
      </c>
      <c r="N6" s="11" t="s">
        <v>125</v>
      </c>
      <c r="O6" s="4"/>
      <c r="P6" s="5"/>
      <c r="Q6" s="7" t="s">
        <v>121</v>
      </c>
      <c r="R6" s="8" t="s">
        <v>122</v>
      </c>
      <c r="S6" s="9" t="s">
        <v>123</v>
      </c>
      <c r="T6" s="10" t="s">
        <v>124</v>
      </c>
      <c r="U6" s="11" t="s">
        <v>125</v>
      </c>
      <c r="V6" s="4"/>
      <c r="W6" s="5"/>
    </row>
    <row r="7" spans="1:23" ht="136.5" customHeight="1">
      <c r="A7" s="4"/>
      <c r="B7" s="5"/>
      <c r="C7" s="290">
        <f>VLOOKUP(E7,'ＪＯＣ申込書'!$B$11:$P$46,15,0)</f>
        <v>0</v>
      </c>
      <c r="D7" s="292">
        <f>VLOOKUP(E7,'ＪＯＣ申込書'!$B$11:$P$46,14,0)</f>
        <v>0</v>
      </c>
      <c r="E7" s="12">
        <v>1</v>
      </c>
      <c r="F7" s="304">
        <f>'ＪＯＣ申込書'!$D12&amp;'ＪＯＣ申込書'!$E12</f>
      </c>
      <c r="G7" s="306">
        <f>'ＪＯＣ申込書'!$D11&amp;'ＪＯＣ申込書'!$E11</f>
      </c>
      <c r="H7" s="4"/>
      <c r="I7" s="5"/>
      <c r="J7" s="290">
        <f>VLOOKUP(L7,'ＪＯＣ申込書'!$B$11:$P$46,15,0)</f>
        <v>0</v>
      </c>
      <c r="K7" s="292">
        <f>VLOOKUP(L7,'ＪＯＣ申込書'!$B$11:$P$46,14,0)</f>
        <v>0</v>
      </c>
      <c r="L7" s="12">
        <v>2</v>
      </c>
      <c r="M7" s="304">
        <f>'ＪＯＣ申込書'!$D14&amp;'ＪＯＣ申込書'!$E14</f>
      </c>
      <c r="N7" s="306">
        <f>'ＪＯＣ申込書'!$D13&amp;'ＪＯＣ申込書'!$E13</f>
      </c>
      <c r="O7" s="4"/>
      <c r="P7" s="5"/>
      <c r="Q7" s="290">
        <f>VLOOKUP(S7,'ＪＯＣ申込書'!$B$11:$P$46,15,0)</f>
        <v>0</v>
      </c>
      <c r="R7" s="292">
        <f>VLOOKUP(S7,'ＪＯＣ申込書'!$B$11:$P$46,14,0)</f>
        <v>0</v>
      </c>
      <c r="S7" s="12">
        <v>3</v>
      </c>
      <c r="T7" s="304">
        <f>'ＪＯＣ申込書'!$D16&amp;'ＪＯＣ申込書'!$E16</f>
      </c>
      <c r="U7" s="306">
        <f>'ＪＯＣ申込書'!$D15&amp;'ＪＯＣ申込書'!$E15</f>
      </c>
      <c r="V7" s="4"/>
      <c r="W7" s="5"/>
    </row>
    <row r="8" spans="1:23" ht="21" customHeight="1" thickBot="1">
      <c r="A8" s="4"/>
      <c r="B8" s="5"/>
      <c r="C8" s="291"/>
      <c r="D8" s="293"/>
      <c r="E8" s="13" t="s">
        <v>10</v>
      </c>
      <c r="F8" s="305"/>
      <c r="G8" s="307"/>
      <c r="H8" s="4"/>
      <c r="I8" s="5"/>
      <c r="J8" s="291"/>
      <c r="K8" s="293"/>
      <c r="L8" s="13" t="s">
        <v>11</v>
      </c>
      <c r="M8" s="305"/>
      <c r="N8" s="307"/>
      <c r="O8" s="4"/>
      <c r="P8" s="5"/>
      <c r="Q8" s="291"/>
      <c r="R8" s="293"/>
      <c r="S8" s="13" t="s">
        <v>11</v>
      </c>
      <c r="T8" s="305"/>
      <c r="U8" s="307"/>
      <c r="V8" s="4"/>
      <c r="W8" s="5"/>
    </row>
    <row r="9" spans="1:23" ht="21" customHeight="1" thickBot="1">
      <c r="A9" s="4"/>
      <c r="B9" s="14"/>
      <c r="C9" s="15"/>
      <c r="D9" s="15"/>
      <c r="E9" s="96" t="s">
        <v>2</v>
      </c>
      <c r="F9" s="97">
        <f>'ＪＯＣ申込書'!$I12</f>
        <v>0</v>
      </c>
      <c r="G9" s="17">
        <f>'ＪＯＣ申込書'!$I11</f>
        <v>0</v>
      </c>
      <c r="H9" s="4"/>
      <c r="I9" s="14"/>
      <c r="J9" s="15"/>
      <c r="K9" s="15"/>
      <c r="L9" s="96" t="s">
        <v>12</v>
      </c>
      <c r="M9" s="97">
        <f>'ＪＯＣ申込書'!$I14</f>
        <v>0</v>
      </c>
      <c r="N9" s="17">
        <f>'ＪＯＣ申込書'!$I13</f>
        <v>0</v>
      </c>
      <c r="O9" s="4"/>
      <c r="P9" s="14"/>
      <c r="Q9" s="15"/>
      <c r="R9" s="15"/>
      <c r="S9" s="96" t="s">
        <v>12</v>
      </c>
      <c r="T9" s="97">
        <f>'ＪＯＣ申込書'!$I16</f>
        <v>0</v>
      </c>
      <c r="U9" s="17">
        <f>'ＪＯＣ申込書'!$I15</f>
        <v>0</v>
      </c>
      <c r="V9" s="4"/>
      <c r="W9" s="14"/>
    </row>
    <row r="10" spans="1:23" ht="13.5" customHeight="1">
      <c r="A10" s="2"/>
      <c r="B10" s="3"/>
      <c r="C10" s="3"/>
      <c r="D10" s="3"/>
      <c r="E10" s="3"/>
      <c r="F10" s="3"/>
      <c r="G10" s="3"/>
      <c r="H10" s="2"/>
      <c r="I10" s="3"/>
      <c r="J10" s="3"/>
      <c r="K10" s="3"/>
      <c r="L10" s="3"/>
      <c r="M10" s="3"/>
      <c r="N10" s="3"/>
      <c r="O10" s="2"/>
      <c r="P10" s="3"/>
      <c r="Q10" s="3"/>
      <c r="R10" s="3"/>
      <c r="S10" s="3"/>
      <c r="T10" s="3"/>
      <c r="U10" s="3"/>
      <c r="V10" s="2"/>
      <c r="W10" s="3"/>
    </row>
    <row r="11" spans="1:23" ht="14.25" customHeight="1" thickBot="1">
      <c r="A11" s="4"/>
      <c r="B11" s="5"/>
      <c r="C11" s="6"/>
      <c r="D11" s="6"/>
      <c r="E11" s="6"/>
      <c r="F11" s="6"/>
      <c r="G11" s="6"/>
      <c r="H11" s="4"/>
      <c r="I11" s="5"/>
      <c r="J11" s="6"/>
      <c r="K11" s="6"/>
      <c r="L11" s="6"/>
      <c r="M11" s="6"/>
      <c r="N11" s="6"/>
      <c r="O11" s="4"/>
      <c r="P11" s="5"/>
      <c r="Q11" s="6"/>
      <c r="R11" s="6"/>
      <c r="S11" s="6"/>
      <c r="T11" s="6"/>
      <c r="U11" s="6"/>
      <c r="V11" s="4"/>
      <c r="W11" s="5"/>
    </row>
    <row r="12" spans="1:23" ht="34.5" customHeight="1" thickBot="1">
      <c r="A12" s="4"/>
      <c r="B12" s="5"/>
      <c r="C12" s="302">
        <f>'ＪＯＣ申込書'!$B$2</f>
        <v>0</v>
      </c>
      <c r="D12" s="303"/>
      <c r="E12" s="303"/>
      <c r="F12" s="297">
        <f>'ＪＯＣ申込書'!$B$4</f>
        <v>0</v>
      </c>
      <c r="G12" s="298"/>
      <c r="H12" s="4"/>
      <c r="I12" s="5"/>
      <c r="J12" s="302">
        <f>'ＪＯＣ申込書'!$B$2</f>
        <v>0</v>
      </c>
      <c r="K12" s="303"/>
      <c r="L12" s="303"/>
      <c r="M12" s="297">
        <f>'ＪＯＣ申込書'!$B$4</f>
        <v>0</v>
      </c>
      <c r="N12" s="298"/>
      <c r="O12" s="4"/>
      <c r="P12" s="5"/>
      <c r="Q12" s="302">
        <f>'ＪＯＣ申込書'!$B$2</f>
        <v>0</v>
      </c>
      <c r="R12" s="303"/>
      <c r="S12" s="303"/>
      <c r="T12" s="297">
        <f>'ＪＯＣ申込書'!$B$4</f>
        <v>0</v>
      </c>
      <c r="U12" s="298"/>
      <c r="V12" s="4"/>
      <c r="W12" s="5"/>
    </row>
    <row r="13" spans="1:23" ht="21.75" customHeight="1">
      <c r="A13" s="4"/>
      <c r="B13" s="5"/>
      <c r="C13" s="299" t="s">
        <v>4</v>
      </c>
      <c r="D13" s="300"/>
      <c r="E13" s="301"/>
      <c r="F13" s="299" t="s">
        <v>5</v>
      </c>
      <c r="G13" s="301"/>
      <c r="H13" s="4"/>
      <c r="I13" s="5"/>
      <c r="J13" s="299" t="s">
        <v>4</v>
      </c>
      <c r="K13" s="300"/>
      <c r="L13" s="301"/>
      <c r="M13" s="299" t="s">
        <v>5</v>
      </c>
      <c r="N13" s="301"/>
      <c r="O13" s="4"/>
      <c r="P13" s="5"/>
      <c r="Q13" s="299" t="s">
        <v>4</v>
      </c>
      <c r="R13" s="300"/>
      <c r="S13" s="301"/>
      <c r="T13" s="299" t="s">
        <v>5</v>
      </c>
      <c r="U13" s="301"/>
      <c r="V13" s="4"/>
      <c r="W13" s="5"/>
    </row>
    <row r="14" spans="1:23" ht="21.75" customHeight="1" thickBot="1">
      <c r="A14" s="4"/>
      <c r="B14" s="5"/>
      <c r="C14" s="294" t="str">
        <f>IF('ＪＯＣ申込書'!$B$3="女","GD","BD")</f>
        <v>BD</v>
      </c>
      <c r="D14" s="295"/>
      <c r="E14" s="296"/>
      <c r="F14" s="294">
        <f>VLOOKUP(E16,'ＪＯＣ申込書'!$B$11:$P$46,12,0)</f>
      </c>
      <c r="G14" s="296"/>
      <c r="H14" s="4"/>
      <c r="I14" s="5"/>
      <c r="J14" s="294" t="str">
        <f>IF('ＪＯＣ申込書'!$B$3="女","GD","BD")</f>
        <v>BD</v>
      </c>
      <c r="K14" s="295"/>
      <c r="L14" s="296"/>
      <c r="M14" s="294">
        <f>VLOOKUP(L16,'ＪＯＣ申込書'!$B$11:$P$46,12,0)</f>
      </c>
      <c r="N14" s="296"/>
      <c r="O14" s="4"/>
      <c r="P14" s="5"/>
      <c r="Q14" s="294" t="str">
        <f>IF('ＪＯＣ申込書'!$B$3="女","GD","BD")</f>
        <v>BD</v>
      </c>
      <c r="R14" s="295"/>
      <c r="S14" s="296"/>
      <c r="T14" s="294">
        <f>VLOOKUP(S16,'ＪＯＣ申込書'!$B$11:$P$46,12,0)</f>
      </c>
      <c r="U14" s="296"/>
      <c r="V14" s="4"/>
      <c r="W14" s="5"/>
    </row>
    <row r="15" spans="1:23" ht="24" customHeight="1">
      <c r="A15" s="4"/>
      <c r="B15" s="5"/>
      <c r="C15" s="7" t="s">
        <v>121</v>
      </c>
      <c r="D15" s="8" t="s">
        <v>122</v>
      </c>
      <c r="E15" s="9" t="s">
        <v>123</v>
      </c>
      <c r="F15" s="10" t="s">
        <v>124</v>
      </c>
      <c r="G15" s="11" t="s">
        <v>125</v>
      </c>
      <c r="H15" s="4"/>
      <c r="I15" s="5"/>
      <c r="J15" s="7" t="s">
        <v>121</v>
      </c>
      <c r="K15" s="8" t="s">
        <v>122</v>
      </c>
      <c r="L15" s="9" t="s">
        <v>123</v>
      </c>
      <c r="M15" s="10" t="s">
        <v>124</v>
      </c>
      <c r="N15" s="11" t="s">
        <v>125</v>
      </c>
      <c r="O15" s="4"/>
      <c r="P15" s="5"/>
      <c r="Q15" s="7" t="s">
        <v>121</v>
      </c>
      <c r="R15" s="8" t="s">
        <v>122</v>
      </c>
      <c r="S15" s="9" t="s">
        <v>123</v>
      </c>
      <c r="T15" s="10" t="s">
        <v>124</v>
      </c>
      <c r="U15" s="11" t="s">
        <v>125</v>
      </c>
      <c r="V15" s="4"/>
      <c r="W15" s="5"/>
    </row>
    <row r="16" spans="1:23" ht="136.5" customHeight="1">
      <c r="A16" s="4"/>
      <c r="B16" s="5"/>
      <c r="C16" s="290">
        <f>VLOOKUP(E16,'ＪＯＣ申込書'!$B$11:$P$46,15,0)</f>
        <v>0</v>
      </c>
      <c r="D16" s="292">
        <f>VLOOKUP(E16,'ＪＯＣ申込書'!$B$11:$P$46,14,0)</f>
        <v>0</v>
      </c>
      <c r="E16" s="12">
        <v>4</v>
      </c>
      <c r="F16" s="304">
        <f>'ＪＯＣ申込書'!$D18&amp;'ＪＯＣ申込書'!$E18</f>
      </c>
      <c r="G16" s="306">
        <f>'ＪＯＣ申込書'!$D17&amp;'ＪＯＣ申込書'!$E17</f>
      </c>
      <c r="H16" s="4"/>
      <c r="I16" s="5"/>
      <c r="J16" s="290">
        <f>VLOOKUP(L16,'ＪＯＣ申込書'!$B$11:$P$46,15,0)</f>
        <v>0</v>
      </c>
      <c r="K16" s="292">
        <f>VLOOKUP(L16,'ＪＯＣ申込書'!$B$11:$P$46,14,0)</f>
        <v>0</v>
      </c>
      <c r="L16" s="12">
        <v>5</v>
      </c>
      <c r="M16" s="304">
        <f>'ＪＯＣ申込書'!$D20&amp;'ＪＯＣ申込書'!$E20</f>
      </c>
      <c r="N16" s="306">
        <f>'ＪＯＣ申込書'!$D19&amp;'ＪＯＣ申込書'!$E19</f>
      </c>
      <c r="O16" s="4"/>
      <c r="P16" s="5"/>
      <c r="Q16" s="290">
        <f>VLOOKUP(S16,'ＪＯＣ申込書'!$B$11:$P$46,15,0)</f>
        <v>0</v>
      </c>
      <c r="R16" s="292">
        <f>VLOOKUP(S16,'ＪＯＣ申込書'!$B$11:$P$46,14,0)</f>
        <v>0</v>
      </c>
      <c r="S16" s="12">
        <v>6</v>
      </c>
      <c r="T16" s="304">
        <f>'ＪＯＣ申込書'!$D22&amp;'ＪＯＣ申込書'!$E22</f>
      </c>
      <c r="U16" s="306">
        <f>'ＪＯＣ申込書'!$D21&amp;'ＪＯＣ申込書'!$E21</f>
      </c>
      <c r="V16" s="4"/>
      <c r="W16" s="5"/>
    </row>
    <row r="17" spans="1:23" ht="21" customHeight="1" thickBot="1">
      <c r="A17" s="4"/>
      <c r="B17" s="5"/>
      <c r="C17" s="291"/>
      <c r="D17" s="293"/>
      <c r="E17" s="13" t="s">
        <v>11</v>
      </c>
      <c r="F17" s="305"/>
      <c r="G17" s="307"/>
      <c r="H17" s="4"/>
      <c r="I17" s="5"/>
      <c r="J17" s="291"/>
      <c r="K17" s="293"/>
      <c r="L17" s="13" t="s">
        <v>11</v>
      </c>
      <c r="M17" s="305"/>
      <c r="N17" s="307"/>
      <c r="O17" s="4"/>
      <c r="P17" s="5"/>
      <c r="Q17" s="291"/>
      <c r="R17" s="293"/>
      <c r="S17" s="13" t="s">
        <v>11</v>
      </c>
      <c r="T17" s="305"/>
      <c r="U17" s="307"/>
      <c r="V17" s="4"/>
      <c r="W17" s="5"/>
    </row>
    <row r="18" spans="1:23" ht="21" customHeight="1" thickBot="1">
      <c r="A18" s="4"/>
      <c r="B18" s="14"/>
      <c r="C18" s="15"/>
      <c r="D18" s="15"/>
      <c r="E18" s="96" t="s">
        <v>12</v>
      </c>
      <c r="F18" s="97">
        <f>'ＪＯＣ申込書'!$I18</f>
        <v>0</v>
      </c>
      <c r="G18" s="17">
        <f>'ＪＯＣ申込書'!$I17</f>
        <v>0</v>
      </c>
      <c r="H18" s="4"/>
      <c r="I18" s="14"/>
      <c r="J18" s="15"/>
      <c r="K18" s="15"/>
      <c r="L18" s="96" t="s">
        <v>12</v>
      </c>
      <c r="M18" s="97">
        <f>'ＪＯＣ申込書'!$I20</f>
        <v>0</v>
      </c>
      <c r="N18" s="17">
        <f>'ＪＯＣ申込書'!$I19</f>
        <v>0</v>
      </c>
      <c r="O18" s="4"/>
      <c r="P18" s="14"/>
      <c r="Q18" s="15"/>
      <c r="R18" s="15"/>
      <c r="S18" s="96" t="s">
        <v>12</v>
      </c>
      <c r="T18" s="97">
        <f>'ＪＯＣ申込書'!$I22</f>
        <v>0</v>
      </c>
      <c r="U18" s="17">
        <f>'ＪＯＣ申込書'!$I21</f>
        <v>0</v>
      </c>
      <c r="V18" s="4"/>
      <c r="W18" s="14"/>
    </row>
    <row r="19" spans="1:23" ht="13.5" customHeight="1">
      <c r="A19" s="2"/>
      <c r="B19" s="3"/>
      <c r="C19" s="3"/>
      <c r="D19" s="3"/>
      <c r="E19" s="3"/>
      <c r="F19" s="3"/>
      <c r="G19" s="3"/>
      <c r="H19" s="2"/>
      <c r="I19" s="3"/>
      <c r="J19" s="3"/>
      <c r="K19" s="3"/>
      <c r="L19" s="3"/>
      <c r="M19" s="3"/>
      <c r="N19" s="3"/>
      <c r="O19" s="2"/>
      <c r="P19" s="3"/>
      <c r="Q19" s="3"/>
      <c r="R19" s="3"/>
      <c r="S19" s="3"/>
      <c r="T19" s="3"/>
      <c r="U19" s="3"/>
      <c r="V19" s="2"/>
      <c r="W19" s="3"/>
    </row>
    <row r="20" spans="1:23" ht="14.25" customHeight="1" thickBot="1">
      <c r="A20" s="4"/>
      <c r="B20" s="5"/>
      <c r="C20" s="6"/>
      <c r="D20" s="6"/>
      <c r="E20" s="6"/>
      <c r="F20" s="6"/>
      <c r="G20" s="6"/>
      <c r="H20" s="4"/>
      <c r="I20" s="5"/>
      <c r="J20" s="6"/>
      <c r="K20" s="6"/>
      <c r="L20" s="6"/>
      <c r="M20" s="6"/>
      <c r="N20" s="6"/>
      <c r="O20" s="4"/>
      <c r="P20" s="5"/>
      <c r="Q20" s="6"/>
      <c r="R20" s="6"/>
      <c r="S20" s="6"/>
      <c r="T20" s="6"/>
      <c r="U20" s="6"/>
      <c r="V20" s="4"/>
      <c r="W20" s="5"/>
    </row>
    <row r="21" spans="1:23" ht="34.5" customHeight="1" thickBot="1">
      <c r="A21" s="4"/>
      <c r="B21" s="5"/>
      <c r="C21" s="302">
        <f>'ＪＯＣ申込書'!$B$2</f>
        <v>0</v>
      </c>
      <c r="D21" s="303"/>
      <c r="E21" s="303"/>
      <c r="F21" s="297">
        <f>'ＪＯＣ申込書'!$B$4</f>
        <v>0</v>
      </c>
      <c r="G21" s="298"/>
      <c r="H21" s="4"/>
      <c r="I21" s="5"/>
      <c r="J21" s="302">
        <f>'ＪＯＣ申込書'!$B$2</f>
        <v>0</v>
      </c>
      <c r="K21" s="303"/>
      <c r="L21" s="303"/>
      <c r="M21" s="297">
        <f>'ＪＯＣ申込書'!$B$4</f>
        <v>0</v>
      </c>
      <c r="N21" s="298"/>
      <c r="O21" s="4"/>
      <c r="P21" s="5"/>
      <c r="Q21" s="302">
        <f>'ＪＯＣ申込書'!$B$2</f>
        <v>0</v>
      </c>
      <c r="R21" s="303"/>
      <c r="S21" s="303"/>
      <c r="T21" s="297">
        <f>'ＪＯＣ申込書'!$B$4</f>
        <v>0</v>
      </c>
      <c r="U21" s="298"/>
      <c r="V21" s="4"/>
      <c r="W21" s="5"/>
    </row>
    <row r="22" spans="1:23" ht="21.75" customHeight="1">
      <c r="A22" s="4"/>
      <c r="B22" s="5"/>
      <c r="C22" s="299" t="s">
        <v>4</v>
      </c>
      <c r="D22" s="300"/>
      <c r="E22" s="301"/>
      <c r="F22" s="299" t="s">
        <v>5</v>
      </c>
      <c r="G22" s="301"/>
      <c r="H22" s="4"/>
      <c r="I22" s="5"/>
      <c r="J22" s="299" t="s">
        <v>4</v>
      </c>
      <c r="K22" s="300"/>
      <c r="L22" s="301"/>
      <c r="M22" s="299" t="s">
        <v>5</v>
      </c>
      <c r="N22" s="301"/>
      <c r="O22" s="4"/>
      <c r="P22" s="5"/>
      <c r="Q22" s="299" t="s">
        <v>4</v>
      </c>
      <c r="R22" s="300"/>
      <c r="S22" s="301"/>
      <c r="T22" s="299" t="s">
        <v>5</v>
      </c>
      <c r="U22" s="301"/>
      <c r="V22" s="4"/>
      <c r="W22" s="5"/>
    </row>
    <row r="23" spans="1:23" ht="21.75" customHeight="1" thickBot="1">
      <c r="A23" s="4"/>
      <c r="B23" s="5"/>
      <c r="C23" s="294" t="str">
        <f>IF('ＪＯＣ申込書'!$B$3="女","GD","BD")</f>
        <v>BD</v>
      </c>
      <c r="D23" s="295"/>
      <c r="E23" s="296"/>
      <c r="F23" s="294">
        <f>VLOOKUP(E25,'ＪＯＣ申込書'!$B$11:$P$46,12,0)</f>
      </c>
      <c r="G23" s="296"/>
      <c r="H23" s="4"/>
      <c r="I23" s="5"/>
      <c r="J23" s="294" t="str">
        <f>IF('ＪＯＣ申込書'!$B$3="女","GD","BD")</f>
        <v>BD</v>
      </c>
      <c r="K23" s="295"/>
      <c r="L23" s="296"/>
      <c r="M23" s="294">
        <f>VLOOKUP(L25,'ＪＯＣ申込書'!$B$11:$P$46,12,0)</f>
      </c>
      <c r="N23" s="296"/>
      <c r="O23" s="4"/>
      <c r="P23" s="5"/>
      <c r="Q23" s="294" t="str">
        <f>IF('ＪＯＣ申込書'!$B$3="女","GD","BD")</f>
        <v>BD</v>
      </c>
      <c r="R23" s="295"/>
      <c r="S23" s="296"/>
      <c r="T23" s="294">
        <f>VLOOKUP(S25,'ＪＯＣ申込書'!$B$11:$P$46,12,0)</f>
      </c>
      <c r="U23" s="296"/>
      <c r="V23" s="4"/>
      <c r="W23" s="5"/>
    </row>
    <row r="24" spans="1:23" ht="24" customHeight="1">
      <c r="A24" s="4"/>
      <c r="B24" s="5"/>
      <c r="C24" s="7" t="s">
        <v>121</v>
      </c>
      <c r="D24" s="8" t="s">
        <v>122</v>
      </c>
      <c r="E24" s="9" t="s">
        <v>123</v>
      </c>
      <c r="F24" s="10" t="s">
        <v>124</v>
      </c>
      <c r="G24" s="11" t="s">
        <v>125</v>
      </c>
      <c r="H24" s="4"/>
      <c r="I24" s="5"/>
      <c r="J24" s="7" t="s">
        <v>121</v>
      </c>
      <c r="K24" s="8" t="s">
        <v>122</v>
      </c>
      <c r="L24" s="9" t="s">
        <v>123</v>
      </c>
      <c r="M24" s="10" t="s">
        <v>124</v>
      </c>
      <c r="N24" s="11" t="s">
        <v>125</v>
      </c>
      <c r="O24" s="4"/>
      <c r="P24" s="5"/>
      <c r="Q24" s="7" t="s">
        <v>121</v>
      </c>
      <c r="R24" s="8" t="s">
        <v>122</v>
      </c>
      <c r="S24" s="9" t="s">
        <v>123</v>
      </c>
      <c r="T24" s="10" t="s">
        <v>124</v>
      </c>
      <c r="U24" s="11" t="s">
        <v>125</v>
      </c>
      <c r="V24" s="4"/>
      <c r="W24" s="5"/>
    </row>
    <row r="25" spans="1:23" ht="136.5" customHeight="1">
      <c r="A25" s="4"/>
      <c r="B25" s="5"/>
      <c r="C25" s="290">
        <f>VLOOKUP(E25,'ＪＯＣ申込書'!$B$11:$P$46,15,0)</f>
        <v>0</v>
      </c>
      <c r="D25" s="292">
        <f>VLOOKUP(E25,'ＪＯＣ申込書'!$B$11:$P$46,14,0)</f>
        <v>0</v>
      </c>
      <c r="E25" s="12">
        <v>7</v>
      </c>
      <c r="F25" s="304">
        <f>'ＪＯＣ申込書'!$D24&amp;'ＪＯＣ申込書'!$E24</f>
      </c>
      <c r="G25" s="306">
        <f>'ＪＯＣ申込書'!$D23&amp;'ＪＯＣ申込書'!$E23</f>
      </c>
      <c r="H25" s="4"/>
      <c r="I25" s="5"/>
      <c r="J25" s="290">
        <f>VLOOKUP(L25,'ＪＯＣ申込書'!$B$11:$P$46,15,0)</f>
        <v>0</v>
      </c>
      <c r="K25" s="292">
        <f>VLOOKUP(L25,'ＪＯＣ申込書'!$B$11:$P$46,14,0)</f>
        <v>0</v>
      </c>
      <c r="L25" s="12">
        <v>8</v>
      </c>
      <c r="M25" s="304">
        <f>'ＪＯＣ申込書'!$D26&amp;'ＪＯＣ申込書'!$E26</f>
      </c>
      <c r="N25" s="306">
        <f>'ＪＯＣ申込書'!$D25&amp;'ＪＯＣ申込書'!$E25</f>
      </c>
      <c r="O25" s="4"/>
      <c r="P25" s="5"/>
      <c r="Q25" s="290">
        <f>VLOOKUP(S25,'ＪＯＣ申込書'!$B$11:$P$46,15,0)</f>
        <v>0</v>
      </c>
      <c r="R25" s="292">
        <f>VLOOKUP(S25,'ＪＯＣ申込書'!$B$11:$P$46,14,0)</f>
        <v>0</v>
      </c>
      <c r="S25" s="12">
        <v>9</v>
      </c>
      <c r="T25" s="304">
        <f>'ＪＯＣ申込書'!$D28&amp;'ＪＯＣ申込書'!$E28</f>
      </c>
      <c r="U25" s="306">
        <f>'ＪＯＣ申込書'!$D27&amp;'ＪＯＣ申込書'!$E27</f>
      </c>
      <c r="V25" s="4"/>
      <c r="W25" s="5"/>
    </row>
    <row r="26" spans="1:23" ht="21" customHeight="1" thickBot="1">
      <c r="A26" s="4"/>
      <c r="B26" s="5"/>
      <c r="C26" s="291"/>
      <c r="D26" s="293"/>
      <c r="E26" s="13" t="s">
        <v>11</v>
      </c>
      <c r="F26" s="305"/>
      <c r="G26" s="307"/>
      <c r="H26" s="4"/>
      <c r="I26" s="5"/>
      <c r="J26" s="291"/>
      <c r="K26" s="293"/>
      <c r="L26" s="13" t="s">
        <v>11</v>
      </c>
      <c r="M26" s="305"/>
      <c r="N26" s="307"/>
      <c r="O26" s="4"/>
      <c r="P26" s="5"/>
      <c r="Q26" s="291"/>
      <c r="R26" s="293"/>
      <c r="S26" s="13" t="s">
        <v>11</v>
      </c>
      <c r="T26" s="305"/>
      <c r="U26" s="307"/>
      <c r="V26" s="4"/>
      <c r="W26" s="5"/>
    </row>
    <row r="27" spans="1:23" ht="21" customHeight="1" thickBot="1">
      <c r="A27" s="4"/>
      <c r="B27" s="14"/>
      <c r="C27" s="15"/>
      <c r="D27" s="15"/>
      <c r="E27" s="16" t="s">
        <v>12</v>
      </c>
      <c r="F27" s="97">
        <f>'ＪＯＣ申込書'!$I24</f>
        <v>0</v>
      </c>
      <c r="G27" s="17">
        <f>'ＪＯＣ申込書'!$I23</f>
        <v>0</v>
      </c>
      <c r="H27" s="4"/>
      <c r="I27" s="14"/>
      <c r="J27" s="15"/>
      <c r="K27" s="15"/>
      <c r="L27" s="16" t="s">
        <v>12</v>
      </c>
      <c r="M27" s="97">
        <f>'ＪＯＣ申込書'!$I26</f>
        <v>0</v>
      </c>
      <c r="N27" s="17">
        <f>'ＪＯＣ申込書'!$I25</f>
        <v>0</v>
      </c>
      <c r="O27" s="4"/>
      <c r="P27" s="14"/>
      <c r="Q27" s="15"/>
      <c r="R27" s="15"/>
      <c r="S27" s="16" t="s">
        <v>12</v>
      </c>
      <c r="T27" s="97">
        <f>'ＪＯＣ申込書'!$I28</f>
        <v>0</v>
      </c>
      <c r="U27" s="17">
        <f>'ＪＯＣ申込書'!$I27</f>
        <v>0</v>
      </c>
      <c r="V27" s="4"/>
      <c r="W27" s="14"/>
    </row>
    <row r="28" spans="1:23" ht="13.5" customHeight="1">
      <c r="A28" s="2"/>
      <c r="B28" s="3"/>
      <c r="C28" s="3"/>
      <c r="D28" s="3"/>
      <c r="E28" s="3"/>
      <c r="F28" s="3"/>
      <c r="G28" s="3"/>
      <c r="H28" s="2"/>
      <c r="I28" s="3"/>
      <c r="J28" s="3"/>
      <c r="K28" s="3"/>
      <c r="L28" s="3"/>
      <c r="M28" s="3"/>
      <c r="N28" s="3"/>
      <c r="O28" s="2"/>
      <c r="P28" s="3"/>
      <c r="Q28" s="3"/>
      <c r="R28" s="3"/>
      <c r="S28" s="3"/>
      <c r="T28" s="3"/>
      <c r="U28" s="3"/>
      <c r="V28" s="2"/>
      <c r="W28" s="3"/>
    </row>
    <row r="29" spans="1:23" ht="13.5" customHeight="1">
      <c r="A29" s="18"/>
      <c r="B29" s="19"/>
      <c r="C29" s="19"/>
      <c r="D29" s="19"/>
      <c r="E29" s="19"/>
      <c r="F29" s="19"/>
      <c r="G29" s="19"/>
      <c r="H29" s="18"/>
      <c r="I29" s="19"/>
      <c r="J29" s="19"/>
      <c r="K29" s="19"/>
      <c r="L29" s="19"/>
      <c r="M29" s="19"/>
      <c r="N29" s="19"/>
      <c r="O29" s="18"/>
      <c r="P29" s="19"/>
      <c r="Q29" s="19"/>
      <c r="R29" s="19"/>
      <c r="S29" s="19"/>
      <c r="T29" s="19"/>
      <c r="U29" s="19"/>
      <c r="V29" s="18"/>
      <c r="W29" s="19"/>
    </row>
    <row r="30" spans="1:23" ht="13.5" customHeight="1">
      <c r="A30" s="2"/>
      <c r="B30" s="3"/>
      <c r="C30" s="3"/>
      <c r="D30" s="3"/>
      <c r="E30" s="3"/>
      <c r="F30" s="3"/>
      <c r="G30" s="3"/>
      <c r="H30" s="2"/>
      <c r="I30" s="3"/>
      <c r="J30" s="3"/>
      <c r="K30" s="3"/>
      <c r="L30" s="3"/>
      <c r="M30" s="3"/>
      <c r="N30" s="3"/>
      <c r="O30" s="2"/>
      <c r="P30" s="3"/>
      <c r="Q30" s="3"/>
      <c r="R30" s="3"/>
      <c r="S30" s="3"/>
      <c r="T30" s="3"/>
      <c r="U30" s="3"/>
      <c r="V30" s="2"/>
      <c r="W30" s="19"/>
    </row>
    <row r="31" spans="1:23" ht="14.25" customHeight="1" thickBot="1">
      <c r="A31" s="4"/>
      <c r="B31" s="5"/>
      <c r="C31" s="6"/>
      <c r="D31" s="6"/>
      <c r="E31" s="6"/>
      <c r="F31" s="6"/>
      <c r="G31" s="6"/>
      <c r="H31" s="4"/>
      <c r="I31" s="5"/>
      <c r="J31" s="6"/>
      <c r="K31" s="6"/>
      <c r="L31" s="6"/>
      <c r="M31" s="6"/>
      <c r="N31" s="6"/>
      <c r="O31" s="4"/>
      <c r="P31" s="5"/>
      <c r="Q31" s="6"/>
      <c r="R31" s="6"/>
      <c r="S31" s="6"/>
      <c r="T31" s="6"/>
      <c r="U31" s="6"/>
      <c r="V31" s="4"/>
      <c r="W31" s="5"/>
    </row>
    <row r="32" spans="1:23" ht="34.5" customHeight="1" thickBot="1">
      <c r="A32" s="4"/>
      <c r="B32" s="5"/>
      <c r="C32" s="302">
        <f>'ＪＯＣ申込書'!$B$2</f>
        <v>0</v>
      </c>
      <c r="D32" s="303"/>
      <c r="E32" s="303"/>
      <c r="F32" s="297">
        <f>'ＪＯＣ申込書'!$B$4</f>
        <v>0</v>
      </c>
      <c r="G32" s="298"/>
      <c r="H32" s="4"/>
      <c r="I32" s="5"/>
      <c r="J32" s="302">
        <f>'ＪＯＣ申込書'!$B$2</f>
        <v>0</v>
      </c>
      <c r="K32" s="303"/>
      <c r="L32" s="303"/>
      <c r="M32" s="297">
        <f>'ＪＯＣ申込書'!$B$4</f>
        <v>0</v>
      </c>
      <c r="N32" s="298"/>
      <c r="O32" s="4"/>
      <c r="P32" s="5"/>
      <c r="Q32" s="302">
        <f>'ＪＯＣ申込書'!$B$2</f>
        <v>0</v>
      </c>
      <c r="R32" s="303"/>
      <c r="S32" s="303"/>
      <c r="T32" s="297">
        <f>'ＪＯＣ申込書'!$B$4</f>
        <v>0</v>
      </c>
      <c r="U32" s="298"/>
      <c r="V32" s="4"/>
      <c r="W32" s="5"/>
    </row>
    <row r="33" spans="1:23" ht="21.75" customHeight="1">
      <c r="A33" s="4"/>
      <c r="B33" s="5"/>
      <c r="C33" s="299" t="s">
        <v>4</v>
      </c>
      <c r="D33" s="300"/>
      <c r="E33" s="301"/>
      <c r="F33" s="299" t="s">
        <v>5</v>
      </c>
      <c r="G33" s="301"/>
      <c r="H33" s="4"/>
      <c r="I33" s="5"/>
      <c r="J33" s="299" t="s">
        <v>4</v>
      </c>
      <c r="K33" s="300"/>
      <c r="L33" s="301"/>
      <c r="M33" s="299" t="s">
        <v>5</v>
      </c>
      <c r="N33" s="301"/>
      <c r="O33" s="4"/>
      <c r="P33" s="5"/>
      <c r="Q33" s="299" t="s">
        <v>4</v>
      </c>
      <c r="R33" s="300"/>
      <c r="S33" s="301"/>
      <c r="T33" s="299" t="s">
        <v>5</v>
      </c>
      <c r="U33" s="301"/>
      <c r="V33" s="4"/>
      <c r="W33" s="5"/>
    </row>
    <row r="34" spans="1:23" ht="21.75" customHeight="1" thickBot="1">
      <c r="A34" s="4"/>
      <c r="B34" s="5"/>
      <c r="C34" s="294" t="str">
        <f>IF('ＪＯＣ申込書'!$B$3="女","GD","BD")</f>
        <v>BD</v>
      </c>
      <c r="D34" s="295"/>
      <c r="E34" s="296"/>
      <c r="F34" s="294">
        <f>VLOOKUP(E36,'ＪＯＣ申込書'!$B$11:$P$46,12,0)</f>
      </c>
      <c r="G34" s="296"/>
      <c r="H34" s="4"/>
      <c r="I34" s="5"/>
      <c r="J34" s="294" t="str">
        <f>IF('ＪＯＣ申込書'!$B$3="女","GD","BD")</f>
        <v>BD</v>
      </c>
      <c r="K34" s="295"/>
      <c r="L34" s="296"/>
      <c r="M34" s="294">
        <f>VLOOKUP(L36,'ＪＯＣ申込書'!$B$11:$P$46,12,0)</f>
      </c>
      <c r="N34" s="296"/>
      <c r="O34" s="4"/>
      <c r="P34" s="5"/>
      <c r="Q34" s="294" t="str">
        <f>IF('ＪＯＣ申込書'!$B$3="女","GD","BD")</f>
        <v>BD</v>
      </c>
      <c r="R34" s="295"/>
      <c r="S34" s="296"/>
      <c r="T34" s="294">
        <f>VLOOKUP(S36,'ＪＯＣ申込書'!$B$11:$P$46,12,0)</f>
      </c>
      <c r="U34" s="296"/>
      <c r="V34" s="4"/>
      <c r="W34" s="5"/>
    </row>
    <row r="35" spans="1:23" ht="24" customHeight="1">
      <c r="A35" s="4"/>
      <c r="B35" s="5"/>
      <c r="C35" s="7" t="s">
        <v>121</v>
      </c>
      <c r="D35" s="8" t="s">
        <v>122</v>
      </c>
      <c r="E35" s="9" t="s">
        <v>123</v>
      </c>
      <c r="F35" s="10" t="s">
        <v>124</v>
      </c>
      <c r="G35" s="11" t="s">
        <v>125</v>
      </c>
      <c r="H35" s="4"/>
      <c r="I35" s="5"/>
      <c r="J35" s="7" t="s">
        <v>121</v>
      </c>
      <c r="K35" s="8" t="s">
        <v>122</v>
      </c>
      <c r="L35" s="9" t="s">
        <v>123</v>
      </c>
      <c r="M35" s="10" t="s">
        <v>124</v>
      </c>
      <c r="N35" s="11" t="s">
        <v>125</v>
      </c>
      <c r="O35" s="4"/>
      <c r="P35" s="5"/>
      <c r="Q35" s="7" t="s">
        <v>121</v>
      </c>
      <c r="R35" s="8" t="s">
        <v>122</v>
      </c>
      <c r="S35" s="9" t="s">
        <v>123</v>
      </c>
      <c r="T35" s="10" t="s">
        <v>124</v>
      </c>
      <c r="U35" s="11" t="s">
        <v>125</v>
      </c>
      <c r="V35" s="4"/>
      <c r="W35" s="5"/>
    </row>
    <row r="36" spans="1:23" ht="136.5" customHeight="1">
      <c r="A36" s="4"/>
      <c r="B36" s="5"/>
      <c r="C36" s="290">
        <f>VLOOKUP(E36,'ＪＯＣ申込書'!$B$11:$P$46,15,0)</f>
        <v>0</v>
      </c>
      <c r="D36" s="292">
        <f>VLOOKUP(E36,'ＪＯＣ申込書'!$B$11:$P$46,14,0)</f>
        <v>0</v>
      </c>
      <c r="E36" s="12">
        <v>10</v>
      </c>
      <c r="F36" s="304">
        <f>'ＪＯＣ申込書'!$D30&amp;'ＪＯＣ申込書'!$E30</f>
      </c>
      <c r="G36" s="306">
        <f>'ＪＯＣ申込書'!$D29&amp;'ＪＯＣ申込書'!$E29</f>
      </c>
      <c r="H36" s="4"/>
      <c r="I36" s="5"/>
      <c r="J36" s="290">
        <f>VLOOKUP(L36,'ＪＯＣ申込書'!$B$11:$P$46,15,0)</f>
        <v>0</v>
      </c>
      <c r="K36" s="292">
        <f>VLOOKUP(L36,'ＪＯＣ申込書'!$B$11:$P$46,14,0)</f>
        <v>0</v>
      </c>
      <c r="L36" s="12">
        <v>11</v>
      </c>
      <c r="M36" s="304">
        <f>'ＪＯＣ申込書'!$D32&amp;'ＪＯＣ申込書'!$E32</f>
      </c>
      <c r="N36" s="306">
        <f>'ＪＯＣ申込書'!$D31&amp;'ＪＯＣ申込書'!$E31</f>
      </c>
      <c r="O36" s="4"/>
      <c r="P36" s="5"/>
      <c r="Q36" s="290">
        <f>VLOOKUP(S36,'ＪＯＣ申込書'!$B$11:$P$46,15,0)</f>
        <v>0</v>
      </c>
      <c r="R36" s="292">
        <f>VLOOKUP(S36,'ＪＯＣ申込書'!$B$11:$P$46,14,0)</f>
        <v>0</v>
      </c>
      <c r="S36" s="12">
        <v>12</v>
      </c>
      <c r="T36" s="304">
        <f>'ＪＯＣ申込書'!$D34&amp;'ＪＯＣ申込書'!$E34</f>
      </c>
      <c r="U36" s="306">
        <f>'ＪＯＣ申込書'!$D33&amp;'ＪＯＣ申込書'!$E33</f>
      </c>
      <c r="V36" s="4"/>
      <c r="W36" s="5"/>
    </row>
    <row r="37" spans="1:23" ht="21" customHeight="1" thickBot="1">
      <c r="A37" s="4"/>
      <c r="B37" s="5"/>
      <c r="C37" s="291"/>
      <c r="D37" s="293"/>
      <c r="E37" s="13" t="s">
        <v>11</v>
      </c>
      <c r="F37" s="305"/>
      <c r="G37" s="307"/>
      <c r="H37" s="4"/>
      <c r="I37" s="5"/>
      <c r="J37" s="291"/>
      <c r="K37" s="293"/>
      <c r="L37" s="13" t="s">
        <v>11</v>
      </c>
      <c r="M37" s="305"/>
      <c r="N37" s="307"/>
      <c r="O37" s="4"/>
      <c r="P37" s="5"/>
      <c r="Q37" s="291"/>
      <c r="R37" s="293"/>
      <c r="S37" s="13" t="s">
        <v>11</v>
      </c>
      <c r="T37" s="305"/>
      <c r="U37" s="307"/>
      <c r="V37" s="4"/>
      <c r="W37" s="5"/>
    </row>
    <row r="38" spans="1:23" ht="21" customHeight="1" thickBot="1">
      <c r="A38" s="4"/>
      <c r="B38" s="14"/>
      <c r="C38" s="15"/>
      <c r="D38" s="15"/>
      <c r="E38" s="96" t="s">
        <v>12</v>
      </c>
      <c r="F38" s="97">
        <f>'ＪＯＣ申込書'!$I30</f>
        <v>0</v>
      </c>
      <c r="G38" s="17">
        <f>'ＪＯＣ申込書'!$I29</f>
        <v>0</v>
      </c>
      <c r="H38" s="4"/>
      <c r="I38" s="14"/>
      <c r="J38" s="15"/>
      <c r="K38" s="15"/>
      <c r="L38" s="96" t="s">
        <v>12</v>
      </c>
      <c r="M38" s="97">
        <f>'ＪＯＣ申込書'!$I32</f>
        <v>0</v>
      </c>
      <c r="N38" s="17">
        <f>'ＪＯＣ申込書'!$I31</f>
        <v>0</v>
      </c>
      <c r="O38" s="98"/>
      <c r="P38" s="14"/>
      <c r="Q38" s="15"/>
      <c r="R38" s="15"/>
      <c r="S38" s="96" t="s">
        <v>12</v>
      </c>
      <c r="T38" s="97">
        <f>'ＪＯＣ申込書'!$I34</f>
        <v>0</v>
      </c>
      <c r="U38" s="17">
        <f>'ＪＯＣ申込書'!$I33</f>
        <v>0</v>
      </c>
      <c r="V38" s="4"/>
      <c r="W38" s="14"/>
    </row>
    <row r="39" spans="1:23" ht="13.5" customHeight="1">
      <c r="A39" s="2"/>
      <c r="B39" s="3"/>
      <c r="C39" s="3"/>
      <c r="D39" s="3"/>
      <c r="E39" s="3"/>
      <c r="F39" s="3"/>
      <c r="G39" s="3"/>
      <c r="H39" s="2"/>
      <c r="I39" s="3"/>
      <c r="J39" s="3"/>
      <c r="K39" s="3"/>
      <c r="L39" s="3"/>
      <c r="M39" s="3"/>
      <c r="N39" s="3"/>
      <c r="O39" s="2"/>
      <c r="P39" s="3"/>
      <c r="Q39" s="3"/>
      <c r="R39" s="3"/>
      <c r="S39" s="3"/>
      <c r="T39" s="3"/>
      <c r="U39" s="3"/>
      <c r="V39" s="2"/>
      <c r="W39" s="3"/>
    </row>
    <row r="40" spans="1:23" ht="14.25" customHeight="1" thickBot="1">
      <c r="A40" s="4"/>
      <c r="B40" s="5"/>
      <c r="C40" s="6"/>
      <c r="D40" s="6"/>
      <c r="E40" s="6"/>
      <c r="F40" s="6"/>
      <c r="G40" s="6"/>
      <c r="H40" s="4"/>
      <c r="I40" s="5"/>
      <c r="J40" s="6"/>
      <c r="K40" s="6"/>
      <c r="L40" s="6"/>
      <c r="M40" s="6"/>
      <c r="N40" s="6"/>
      <c r="O40" s="4"/>
      <c r="P40" s="5"/>
      <c r="Q40" s="6"/>
      <c r="R40" s="6"/>
      <c r="S40" s="6"/>
      <c r="T40" s="6"/>
      <c r="U40" s="6"/>
      <c r="V40" s="4"/>
      <c r="W40" s="5"/>
    </row>
    <row r="41" spans="1:23" ht="34.5" customHeight="1" thickBot="1">
      <c r="A41" s="4"/>
      <c r="B41" s="5"/>
      <c r="C41" s="302">
        <f>'ＪＯＣ申込書'!$B$2</f>
        <v>0</v>
      </c>
      <c r="D41" s="303"/>
      <c r="E41" s="303"/>
      <c r="F41" s="297">
        <f>'ＪＯＣ申込書'!$B$4</f>
        <v>0</v>
      </c>
      <c r="G41" s="298"/>
      <c r="H41" s="4"/>
      <c r="I41" s="5"/>
      <c r="J41" s="302">
        <f>'ＪＯＣ申込書'!$B$2</f>
        <v>0</v>
      </c>
      <c r="K41" s="303"/>
      <c r="L41" s="303"/>
      <c r="M41" s="297">
        <f>'ＪＯＣ申込書'!$B$4</f>
        <v>0</v>
      </c>
      <c r="N41" s="298"/>
      <c r="O41" s="4"/>
      <c r="P41" s="5"/>
      <c r="Q41" s="302">
        <f>'ＪＯＣ申込書'!$B$2</f>
        <v>0</v>
      </c>
      <c r="R41" s="303"/>
      <c r="S41" s="303"/>
      <c r="T41" s="297">
        <f>'ＪＯＣ申込書'!$B$4</f>
        <v>0</v>
      </c>
      <c r="U41" s="298"/>
      <c r="V41" s="4"/>
      <c r="W41" s="5"/>
    </row>
    <row r="42" spans="1:23" ht="21.75" customHeight="1">
      <c r="A42" s="4"/>
      <c r="B42" s="5"/>
      <c r="C42" s="299" t="s">
        <v>4</v>
      </c>
      <c r="D42" s="300"/>
      <c r="E42" s="301"/>
      <c r="F42" s="299" t="s">
        <v>5</v>
      </c>
      <c r="G42" s="301"/>
      <c r="H42" s="4"/>
      <c r="I42" s="5"/>
      <c r="J42" s="299" t="s">
        <v>4</v>
      </c>
      <c r="K42" s="300"/>
      <c r="L42" s="301"/>
      <c r="M42" s="299" t="s">
        <v>5</v>
      </c>
      <c r="N42" s="301"/>
      <c r="O42" s="4"/>
      <c r="P42" s="5"/>
      <c r="Q42" s="299" t="s">
        <v>4</v>
      </c>
      <c r="R42" s="300"/>
      <c r="S42" s="301"/>
      <c r="T42" s="299" t="s">
        <v>5</v>
      </c>
      <c r="U42" s="301"/>
      <c r="V42" s="4"/>
      <c r="W42" s="5"/>
    </row>
    <row r="43" spans="1:23" ht="21.75" customHeight="1" thickBot="1">
      <c r="A43" s="4"/>
      <c r="B43" s="5"/>
      <c r="C43" s="294" t="str">
        <f>IF('ＪＯＣ申込書'!$B$3="女","GD","BD")</f>
        <v>BD</v>
      </c>
      <c r="D43" s="295"/>
      <c r="E43" s="296"/>
      <c r="F43" s="294">
        <f>VLOOKUP(E45,'ＪＯＣ申込書'!$B$11:$P$46,12,0)</f>
      </c>
      <c r="G43" s="296"/>
      <c r="H43" s="4"/>
      <c r="I43" s="5"/>
      <c r="J43" s="294" t="str">
        <f>IF('ＪＯＣ申込書'!$B$3="女","GD","BD")</f>
        <v>BD</v>
      </c>
      <c r="K43" s="295"/>
      <c r="L43" s="296"/>
      <c r="M43" s="294">
        <f>VLOOKUP(L45,'ＪＯＣ申込書'!$B$11:$P$46,12,0)</f>
      </c>
      <c r="N43" s="296"/>
      <c r="O43" s="4"/>
      <c r="P43" s="5"/>
      <c r="Q43" s="294" t="str">
        <f>IF('ＪＯＣ申込書'!$B$3="女","GD","BD")</f>
        <v>BD</v>
      </c>
      <c r="R43" s="295"/>
      <c r="S43" s="296"/>
      <c r="T43" s="294">
        <f>VLOOKUP(S45,'ＪＯＣ申込書'!$B$11:$P$46,12,0)</f>
      </c>
      <c r="U43" s="296"/>
      <c r="V43" s="4"/>
      <c r="W43" s="5"/>
    </row>
    <row r="44" spans="1:23" ht="24" customHeight="1">
      <c r="A44" s="4"/>
      <c r="B44" s="5"/>
      <c r="C44" s="7" t="s">
        <v>121</v>
      </c>
      <c r="D44" s="8" t="s">
        <v>122</v>
      </c>
      <c r="E44" s="9" t="s">
        <v>123</v>
      </c>
      <c r="F44" s="10" t="s">
        <v>124</v>
      </c>
      <c r="G44" s="11" t="s">
        <v>125</v>
      </c>
      <c r="H44" s="4"/>
      <c r="I44" s="5"/>
      <c r="J44" s="7" t="s">
        <v>121</v>
      </c>
      <c r="K44" s="8" t="s">
        <v>122</v>
      </c>
      <c r="L44" s="9" t="s">
        <v>123</v>
      </c>
      <c r="M44" s="10" t="s">
        <v>124</v>
      </c>
      <c r="N44" s="11" t="s">
        <v>125</v>
      </c>
      <c r="O44" s="4"/>
      <c r="P44" s="5"/>
      <c r="Q44" s="7" t="s">
        <v>121</v>
      </c>
      <c r="R44" s="8" t="s">
        <v>122</v>
      </c>
      <c r="S44" s="9" t="s">
        <v>123</v>
      </c>
      <c r="T44" s="10" t="s">
        <v>124</v>
      </c>
      <c r="U44" s="11" t="s">
        <v>125</v>
      </c>
      <c r="V44" s="4"/>
      <c r="W44" s="5"/>
    </row>
    <row r="45" spans="1:23" ht="136.5" customHeight="1">
      <c r="A45" s="4"/>
      <c r="B45" s="5"/>
      <c r="C45" s="290">
        <f>VLOOKUP(E45,'ＪＯＣ申込書'!$B$11:$P$46,15,0)</f>
        <v>0</v>
      </c>
      <c r="D45" s="292">
        <f>VLOOKUP(E45,'ＪＯＣ申込書'!$B$11:$P$46,14,0)</f>
        <v>0</v>
      </c>
      <c r="E45" s="12">
        <v>13</v>
      </c>
      <c r="F45" s="304">
        <f>'ＪＯＣ申込書'!$D36&amp;'ＪＯＣ申込書'!$E36</f>
      </c>
      <c r="G45" s="306">
        <f>'ＪＯＣ申込書'!$D35&amp;'ＪＯＣ申込書'!$E35</f>
      </c>
      <c r="H45" s="4"/>
      <c r="I45" s="5"/>
      <c r="J45" s="290">
        <f>VLOOKUP(L45,'ＪＯＣ申込書'!$B$11:$P$46,15,0)</f>
        <v>0</v>
      </c>
      <c r="K45" s="292">
        <f>VLOOKUP(L45,'ＪＯＣ申込書'!$B$11:$P$46,14,0)</f>
        <v>0</v>
      </c>
      <c r="L45" s="12">
        <v>14</v>
      </c>
      <c r="M45" s="304">
        <f>'ＪＯＣ申込書'!$D38&amp;'ＪＯＣ申込書'!$E38</f>
      </c>
      <c r="N45" s="306">
        <f>'ＪＯＣ申込書'!$D37&amp;'ＪＯＣ申込書'!$E37</f>
      </c>
      <c r="O45" s="4"/>
      <c r="P45" s="5"/>
      <c r="Q45" s="290">
        <f>VLOOKUP(S45,'ＪＯＣ申込書'!$B$11:$P$46,15,0)</f>
        <v>0</v>
      </c>
      <c r="R45" s="292">
        <f>VLOOKUP(S45,'ＪＯＣ申込書'!$B$11:$P$46,14,0)</f>
        <v>0</v>
      </c>
      <c r="S45" s="12">
        <v>15</v>
      </c>
      <c r="T45" s="304">
        <f>'ＪＯＣ申込書'!$D40&amp;'ＪＯＣ申込書'!$E40</f>
      </c>
      <c r="U45" s="306">
        <f>'ＪＯＣ申込書'!$D39&amp;'ＪＯＣ申込書'!$E39</f>
      </c>
      <c r="V45" s="4"/>
      <c r="W45" s="5"/>
    </row>
    <row r="46" spans="1:23" ht="21" customHeight="1" thickBot="1">
      <c r="A46" s="4"/>
      <c r="B46" s="5"/>
      <c r="C46" s="291"/>
      <c r="D46" s="293"/>
      <c r="E46" s="13" t="s">
        <v>11</v>
      </c>
      <c r="F46" s="305"/>
      <c r="G46" s="307"/>
      <c r="H46" s="4"/>
      <c r="I46" s="5"/>
      <c r="J46" s="291"/>
      <c r="K46" s="293"/>
      <c r="L46" s="13" t="s">
        <v>11</v>
      </c>
      <c r="M46" s="305"/>
      <c r="N46" s="307"/>
      <c r="O46" s="4"/>
      <c r="P46" s="5"/>
      <c r="Q46" s="291"/>
      <c r="R46" s="293"/>
      <c r="S46" s="13" t="s">
        <v>11</v>
      </c>
      <c r="T46" s="305"/>
      <c r="U46" s="307"/>
      <c r="V46" s="4"/>
      <c r="W46" s="5"/>
    </row>
    <row r="47" spans="1:23" ht="21" customHeight="1" thickBot="1">
      <c r="A47" s="4"/>
      <c r="B47" s="14"/>
      <c r="C47" s="15"/>
      <c r="D47" s="15"/>
      <c r="E47" s="96" t="s">
        <v>12</v>
      </c>
      <c r="F47" s="97">
        <f>'ＪＯＣ申込書'!$I36</f>
        <v>0</v>
      </c>
      <c r="G47" s="17">
        <f>'ＪＯＣ申込書'!$I35</f>
        <v>0</v>
      </c>
      <c r="H47" s="4"/>
      <c r="I47" s="14"/>
      <c r="J47" s="15"/>
      <c r="K47" s="15"/>
      <c r="L47" s="96" t="s">
        <v>12</v>
      </c>
      <c r="M47" s="97">
        <f>'ＪＯＣ申込書'!$I38</f>
        <v>0</v>
      </c>
      <c r="N47" s="17">
        <f>'ＪＯＣ申込書'!$I37</f>
        <v>0</v>
      </c>
      <c r="O47" s="4"/>
      <c r="P47" s="14"/>
      <c r="Q47" s="15"/>
      <c r="R47" s="15"/>
      <c r="S47" s="96" t="s">
        <v>12</v>
      </c>
      <c r="T47" s="97">
        <f>'ＪＯＣ申込書'!$I40</f>
        <v>0</v>
      </c>
      <c r="U47" s="17">
        <f>'ＪＯＣ申込書'!$I39</f>
        <v>0</v>
      </c>
      <c r="V47" s="4"/>
      <c r="W47" s="14"/>
    </row>
    <row r="48" spans="1:23" ht="13.5" customHeight="1">
      <c r="A48" s="2"/>
      <c r="B48" s="3"/>
      <c r="C48" s="3"/>
      <c r="D48" s="3"/>
      <c r="E48" s="3"/>
      <c r="F48" s="3"/>
      <c r="G48" s="3"/>
      <c r="H48" s="2"/>
      <c r="I48" s="3"/>
      <c r="J48" s="3"/>
      <c r="K48" s="3"/>
      <c r="L48" s="3"/>
      <c r="M48" s="3"/>
      <c r="N48" s="3"/>
      <c r="O48" s="2"/>
      <c r="P48" s="3"/>
      <c r="Q48" s="3"/>
      <c r="R48" s="3"/>
      <c r="S48" s="3"/>
      <c r="T48" s="3"/>
      <c r="U48" s="3"/>
      <c r="V48" s="2"/>
      <c r="W48" s="3"/>
    </row>
    <row r="49" spans="1:23" ht="14.25" customHeight="1" thickBot="1">
      <c r="A49" s="4"/>
      <c r="B49" s="5"/>
      <c r="C49" s="6"/>
      <c r="D49" s="6"/>
      <c r="E49" s="6"/>
      <c r="F49" s="6"/>
      <c r="G49" s="6"/>
      <c r="H49" s="4"/>
      <c r="I49" s="5"/>
      <c r="J49" s="6"/>
      <c r="K49" s="6"/>
      <c r="L49" s="6"/>
      <c r="M49" s="6"/>
      <c r="N49" s="6"/>
      <c r="O49" s="4"/>
      <c r="P49" s="5"/>
      <c r="Q49" s="6"/>
      <c r="R49" s="6"/>
      <c r="S49" s="6"/>
      <c r="T49" s="6"/>
      <c r="U49" s="6"/>
      <c r="V49" s="4"/>
      <c r="W49" s="5"/>
    </row>
    <row r="50" spans="1:23" ht="34.5" customHeight="1" thickBot="1">
      <c r="A50" s="4"/>
      <c r="B50" s="5"/>
      <c r="C50" s="302">
        <f>'ＪＯＣ申込書'!$B$2</f>
        <v>0</v>
      </c>
      <c r="D50" s="303"/>
      <c r="E50" s="303"/>
      <c r="F50" s="297">
        <f>'ＪＯＣ申込書'!$B$4</f>
        <v>0</v>
      </c>
      <c r="G50" s="298"/>
      <c r="H50" s="4"/>
      <c r="I50" s="5"/>
      <c r="J50" s="302">
        <f>'ＪＯＣ申込書'!$B$2</f>
        <v>0</v>
      </c>
      <c r="K50" s="303"/>
      <c r="L50" s="303"/>
      <c r="M50" s="297">
        <f>'ＪＯＣ申込書'!$B$4</f>
        <v>0</v>
      </c>
      <c r="N50" s="298"/>
      <c r="O50" s="4"/>
      <c r="P50" s="5"/>
      <c r="Q50" s="302">
        <f>'ＪＯＣ申込書'!$B$2</f>
        <v>0</v>
      </c>
      <c r="R50" s="303"/>
      <c r="S50" s="303"/>
      <c r="T50" s="297">
        <f>'ＪＯＣ申込書'!$B$4</f>
        <v>0</v>
      </c>
      <c r="U50" s="298"/>
      <c r="V50" s="4"/>
      <c r="W50" s="5"/>
    </row>
    <row r="51" spans="1:23" ht="21.75" customHeight="1">
      <c r="A51" s="4"/>
      <c r="B51" s="5"/>
      <c r="C51" s="299" t="s">
        <v>4</v>
      </c>
      <c r="D51" s="300"/>
      <c r="E51" s="301"/>
      <c r="F51" s="299" t="s">
        <v>5</v>
      </c>
      <c r="G51" s="301"/>
      <c r="H51" s="4"/>
      <c r="I51" s="5"/>
      <c r="J51" s="299" t="s">
        <v>4</v>
      </c>
      <c r="K51" s="300"/>
      <c r="L51" s="301"/>
      <c r="M51" s="299" t="s">
        <v>5</v>
      </c>
      <c r="N51" s="301"/>
      <c r="O51" s="4"/>
      <c r="P51" s="5"/>
      <c r="Q51" s="299" t="s">
        <v>4</v>
      </c>
      <c r="R51" s="300"/>
      <c r="S51" s="301"/>
      <c r="T51" s="299" t="s">
        <v>5</v>
      </c>
      <c r="U51" s="301"/>
      <c r="V51" s="4"/>
      <c r="W51" s="5"/>
    </row>
    <row r="52" spans="1:23" ht="21.75" customHeight="1" thickBot="1">
      <c r="A52" s="4"/>
      <c r="B52" s="5"/>
      <c r="C52" s="294" t="str">
        <f>IF('ＪＯＣ申込書'!$B$3="女","GD","BD")</f>
        <v>BD</v>
      </c>
      <c r="D52" s="295"/>
      <c r="E52" s="296"/>
      <c r="F52" s="294">
        <f>VLOOKUP(E54,'ＪＯＣ申込書'!$B$11:$P$46,12,0)</f>
      </c>
      <c r="G52" s="296"/>
      <c r="H52" s="4"/>
      <c r="I52" s="5"/>
      <c r="J52" s="294" t="str">
        <f>IF('ＪＯＣ申込書'!$B$3="女","GD","BD")</f>
        <v>BD</v>
      </c>
      <c r="K52" s="295"/>
      <c r="L52" s="296"/>
      <c r="M52" s="294">
        <f>VLOOKUP(L54,'ＪＯＣ申込書'!$B$11:$P$46,12,0)</f>
      </c>
      <c r="N52" s="296"/>
      <c r="O52" s="4"/>
      <c r="P52" s="5"/>
      <c r="Q52" s="294" t="str">
        <f>IF('ＪＯＣ申込書'!$B$3="女","GD","BD")</f>
        <v>BD</v>
      </c>
      <c r="R52" s="295"/>
      <c r="S52" s="296"/>
      <c r="T52" s="294">
        <f>VLOOKUP(S54,'ＪＯＣ申込書'!$B$11:$P$46,12,0)</f>
      </c>
      <c r="U52" s="296"/>
      <c r="V52" s="4"/>
      <c r="W52" s="5"/>
    </row>
    <row r="53" spans="1:23" ht="24" customHeight="1">
      <c r="A53" s="4"/>
      <c r="B53" s="5"/>
      <c r="C53" s="7" t="s">
        <v>121</v>
      </c>
      <c r="D53" s="8" t="s">
        <v>122</v>
      </c>
      <c r="E53" s="9" t="s">
        <v>123</v>
      </c>
      <c r="F53" s="10" t="s">
        <v>124</v>
      </c>
      <c r="G53" s="11" t="s">
        <v>125</v>
      </c>
      <c r="H53" s="4"/>
      <c r="I53" s="5"/>
      <c r="J53" s="7" t="s">
        <v>121</v>
      </c>
      <c r="K53" s="8" t="s">
        <v>122</v>
      </c>
      <c r="L53" s="9" t="s">
        <v>123</v>
      </c>
      <c r="M53" s="10" t="s">
        <v>124</v>
      </c>
      <c r="N53" s="11" t="s">
        <v>125</v>
      </c>
      <c r="O53" s="4"/>
      <c r="P53" s="5"/>
      <c r="Q53" s="7" t="s">
        <v>121</v>
      </c>
      <c r="R53" s="8" t="s">
        <v>122</v>
      </c>
      <c r="S53" s="9" t="s">
        <v>123</v>
      </c>
      <c r="T53" s="10" t="s">
        <v>124</v>
      </c>
      <c r="U53" s="11" t="s">
        <v>125</v>
      </c>
      <c r="V53" s="4"/>
      <c r="W53" s="5"/>
    </row>
    <row r="54" spans="1:23" ht="136.5" customHeight="1">
      <c r="A54" s="4"/>
      <c r="B54" s="5"/>
      <c r="C54" s="290">
        <f>VLOOKUP(E54,'ＪＯＣ申込書'!$B$11:$P$46,15,0)</f>
        <v>0</v>
      </c>
      <c r="D54" s="292">
        <f>VLOOKUP(E54,'ＪＯＣ申込書'!$B$11:$P$46,14,0)</f>
        <v>0</v>
      </c>
      <c r="E54" s="12">
        <v>16</v>
      </c>
      <c r="F54" s="304">
        <f>'ＪＯＣ申込書'!$D42&amp;'ＪＯＣ申込書'!$E42</f>
      </c>
      <c r="G54" s="306">
        <f>'ＪＯＣ申込書'!$D41&amp;'ＪＯＣ申込書'!$E41</f>
      </c>
      <c r="H54" s="4"/>
      <c r="I54" s="5"/>
      <c r="J54" s="290">
        <f>VLOOKUP(L54,'ＪＯＣ申込書'!$B$11:$P$46,15,0)</f>
        <v>0</v>
      </c>
      <c r="K54" s="292">
        <f>VLOOKUP(L54,'ＪＯＣ申込書'!$B$11:$P$46,14,0)</f>
        <v>0</v>
      </c>
      <c r="L54" s="12">
        <v>17</v>
      </c>
      <c r="M54" s="304">
        <f>'ＪＯＣ申込書'!$D44&amp;'ＪＯＣ申込書'!$E44</f>
      </c>
      <c r="N54" s="306">
        <f>'ＪＯＣ申込書'!$D43&amp;'ＪＯＣ申込書'!$E43</f>
      </c>
      <c r="O54" s="4"/>
      <c r="P54" s="5"/>
      <c r="Q54" s="290">
        <f>VLOOKUP(S54,'ＪＯＣ申込書'!$B$11:$P$46,15,0)</f>
        <v>0</v>
      </c>
      <c r="R54" s="292">
        <f>VLOOKUP(S54,'ＪＯＣ申込書'!$B$11:$P$46,14,0)</f>
        <v>0</v>
      </c>
      <c r="S54" s="12">
        <v>18</v>
      </c>
      <c r="T54" s="304">
        <f>'ＪＯＣ申込書'!$D46&amp;'ＪＯＣ申込書'!$E46</f>
      </c>
      <c r="U54" s="306">
        <f>'ＪＯＣ申込書'!$D45&amp;'ＪＯＣ申込書'!$E45</f>
      </c>
      <c r="V54" s="4"/>
      <c r="W54" s="5"/>
    </row>
    <row r="55" spans="1:23" ht="21" customHeight="1" thickBot="1">
      <c r="A55" s="4"/>
      <c r="B55" s="5"/>
      <c r="C55" s="291"/>
      <c r="D55" s="293"/>
      <c r="E55" s="13" t="s">
        <v>11</v>
      </c>
      <c r="F55" s="305"/>
      <c r="G55" s="307"/>
      <c r="H55" s="4"/>
      <c r="I55" s="5"/>
      <c r="J55" s="291"/>
      <c r="K55" s="293"/>
      <c r="L55" s="13" t="s">
        <v>11</v>
      </c>
      <c r="M55" s="305"/>
      <c r="N55" s="307"/>
      <c r="O55" s="4"/>
      <c r="P55" s="5"/>
      <c r="Q55" s="291"/>
      <c r="R55" s="293"/>
      <c r="S55" s="13" t="s">
        <v>11</v>
      </c>
      <c r="T55" s="305"/>
      <c r="U55" s="307"/>
      <c r="V55" s="4"/>
      <c r="W55" s="5"/>
    </row>
    <row r="56" spans="1:23" ht="21" customHeight="1" thickBot="1">
      <c r="A56" s="4"/>
      <c r="B56" s="14"/>
      <c r="C56" s="15"/>
      <c r="D56" s="15"/>
      <c r="E56" s="96" t="s">
        <v>12</v>
      </c>
      <c r="F56" s="97">
        <f>'ＪＯＣ申込書'!$I42</f>
        <v>0</v>
      </c>
      <c r="G56" s="17">
        <f>'ＪＯＣ申込書'!$I41</f>
        <v>0</v>
      </c>
      <c r="H56" s="4"/>
      <c r="I56" s="14"/>
      <c r="J56" s="15"/>
      <c r="K56" s="15"/>
      <c r="L56" s="96" t="s">
        <v>12</v>
      </c>
      <c r="M56" s="97">
        <f>'ＪＯＣ申込書'!$I44</f>
        <v>0</v>
      </c>
      <c r="N56" s="17">
        <f>'ＪＯＣ申込書'!$I43</f>
        <v>0</v>
      </c>
      <c r="O56" s="99"/>
      <c r="P56" s="98"/>
      <c r="Q56" s="15"/>
      <c r="R56" s="15"/>
      <c r="S56" s="96" t="s">
        <v>12</v>
      </c>
      <c r="T56" s="97">
        <f>'ＪＯＣ申込書'!$I46</f>
        <v>0</v>
      </c>
      <c r="U56" s="17">
        <f>'ＪＯＣ申込書'!$I45</f>
        <v>0</v>
      </c>
      <c r="V56" s="4"/>
      <c r="W56" s="14"/>
    </row>
    <row r="57" spans="1:23" ht="13.5" customHeight="1">
      <c r="A57" s="2"/>
      <c r="B57" s="3"/>
      <c r="C57" s="3"/>
      <c r="D57" s="3"/>
      <c r="E57" s="3"/>
      <c r="F57" s="3"/>
      <c r="G57" s="3"/>
      <c r="H57" s="2"/>
      <c r="I57" s="3"/>
      <c r="J57" s="3"/>
      <c r="K57" s="3"/>
      <c r="L57" s="3"/>
      <c r="M57" s="3"/>
      <c r="N57" s="3"/>
      <c r="O57" s="2"/>
      <c r="P57" s="3"/>
      <c r="Q57" s="3"/>
      <c r="R57" s="3"/>
      <c r="S57" s="3"/>
      <c r="T57" s="3"/>
      <c r="U57" s="3"/>
      <c r="V57" s="2"/>
      <c r="W57" s="3"/>
    </row>
    <row r="58" spans="1:23" ht="13.5" customHeight="1">
      <c r="A58" s="18"/>
      <c r="B58" s="19"/>
      <c r="C58" s="19"/>
      <c r="D58" s="19"/>
      <c r="E58" s="19"/>
      <c r="F58" s="19"/>
      <c r="G58" s="19"/>
      <c r="H58" s="18"/>
      <c r="I58" s="19"/>
      <c r="J58" s="19"/>
      <c r="K58" s="19"/>
      <c r="L58" s="19"/>
      <c r="M58" s="19"/>
      <c r="N58" s="19"/>
      <c r="O58" s="18"/>
      <c r="P58" s="19"/>
      <c r="Q58" s="19"/>
      <c r="R58" s="19"/>
      <c r="S58" s="19"/>
      <c r="T58" s="19"/>
      <c r="U58" s="19"/>
      <c r="V58" s="18"/>
      <c r="W58" s="19"/>
    </row>
    <row r="59" spans="1:23" ht="13.5" customHeight="1">
      <c r="A59" s="2"/>
      <c r="B59" s="3"/>
      <c r="C59" s="3"/>
      <c r="D59" s="3"/>
      <c r="E59" s="3"/>
      <c r="F59" s="3"/>
      <c r="G59" s="3"/>
      <c r="H59" s="2"/>
      <c r="I59" s="3"/>
      <c r="J59" s="3"/>
      <c r="K59" s="3"/>
      <c r="L59" s="3"/>
      <c r="M59" s="3"/>
      <c r="N59" s="3"/>
      <c r="O59" s="2"/>
      <c r="P59" s="3"/>
      <c r="Q59" s="3"/>
      <c r="R59" s="3"/>
      <c r="S59" s="3"/>
      <c r="T59" s="3"/>
      <c r="U59" s="3"/>
      <c r="V59" s="2"/>
      <c r="W59" s="19"/>
    </row>
    <row r="60" spans="1:23" ht="14.25" customHeight="1" thickBot="1">
      <c r="A60" s="4"/>
      <c r="B60" s="5"/>
      <c r="C60" s="6"/>
      <c r="D60" s="6"/>
      <c r="E60" s="6"/>
      <c r="F60" s="6"/>
      <c r="G60" s="6"/>
      <c r="H60" s="4"/>
      <c r="I60" s="5"/>
      <c r="J60" s="6"/>
      <c r="K60" s="6"/>
      <c r="L60" s="6"/>
      <c r="M60" s="6"/>
      <c r="N60" s="6"/>
      <c r="O60" s="4"/>
      <c r="P60" s="5"/>
      <c r="Q60" s="6"/>
      <c r="R60" s="6"/>
      <c r="S60" s="6"/>
      <c r="T60" s="6"/>
      <c r="U60" s="6"/>
      <c r="V60" s="4"/>
      <c r="W60" s="5"/>
    </row>
    <row r="61" spans="1:23" ht="34.5" customHeight="1" thickBot="1">
      <c r="A61" s="4"/>
      <c r="B61" s="5"/>
      <c r="C61" s="302">
        <f>'ＪＯＣ申込書'!$B$2</f>
        <v>0</v>
      </c>
      <c r="D61" s="303"/>
      <c r="E61" s="303"/>
      <c r="F61" s="297">
        <f>'ＪＯＣ申込書'!$B$4</f>
        <v>0</v>
      </c>
      <c r="G61" s="298"/>
      <c r="H61" s="4"/>
      <c r="I61" s="5"/>
      <c r="J61" s="302">
        <f>'ＪＯＣ申込書'!$B$2</f>
        <v>0</v>
      </c>
      <c r="K61" s="303"/>
      <c r="L61" s="303"/>
      <c r="M61" s="297">
        <f>'ＪＯＣ申込書'!$B$4</f>
        <v>0</v>
      </c>
      <c r="N61" s="298"/>
      <c r="O61" s="4"/>
      <c r="P61" s="5"/>
      <c r="Q61" s="302">
        <f>'ＪＯＣ申込書'!$B$2</f>
        <v>0</v>
      </c>
      <c r="R61" s="303"/>
      <c r="S61" s="303"/>
      <c r="T61" s="297">
        <f>'ＪＯＣ申込書'!$B$4</f>
        <v>0</v>
      </c>
      <c r="U61" s="298"/>
      <c r="V61" s="4"/>
      <c r="W61" s="5"/>
    </row>
    <row r="62" spans="1:23" ht="21.75" customHeight="1">
      <c r="A62" s="4"/>
      <c r="B62" s="5"/>
      <c r="C62" s="299" t="s">
        <v>126</v>
      </c>
      <c r="D62" s="300"/>
      <c r="E62" s="301"/>
      <c r="F62" s="299" t="s">
        <v>127</v>
      </c>
      <c r="G62" s="301"/>
      <c r="H62" s="4"/>
      <c r="I62" s="5"/>
      <c r="J62" s="299" t="s">
        <v>126</v>
      </c>
      <c r="K62" s="300"/>
      <c r="L62" s="301"/>
      <c r="M62" s="299" t="s">
        <v>127</v>
      </c>
      <c r="N62" s="301"/>
      <c r="O62" s="4"/>
      <c r="P62" s="5"/>
      <c r="Q62" s="299" t="s">
        <v>126</v>
      </c>
      <c r="R62" s="300"/>
      <c r="S62" s="301"/>
      <c r="T62" s="299" t="s">
        <v>127</v>
      </c>
      <c r="U62" s="301"/>
      <c r="V62" s="4"/>
      <c r="W62" s="5"/>
    </row>
    <row r="63" spans="1:23" ht="21.75" customHeight="1" thickBot="1">
      <c r="A63" s="4"/>
      <c r="B63" s="5"/>
      <c r="C63" s="294" t="str">
        <f>IF('ＪＯＣ申込書'!$B$3="女","GS","BS")</f>
        <v>BS</v>
      </c>
      <c r="D63" s="295"/>
      <c r="E63" s="296"/>
      <c r="F63" s="294">
        <f>VLOOKUP(E65,'ＪＯＣ申込書'!$B$47:$P$64,12,0)</f>
      </c>
      <c r="G63" s="296"/>
      <c r="H63" s="4"/>
      <c r="I63" s="5"/>
      <c r="J63" s="294" t="str">
        <f>IF('ＪＯＣ申込書'!$B$3="女","GS","BS")</f>
        <v>BS</v>
      </c>
      <c r="K63" s="295"/>
      <c r="L63" s="296"/>
      <c r="M63" s="294">
        <f>VLOOKUP(L65,'ＪＯＣ申込書'!$B$47:$P$64,12,0)</f>
      </c>
      <c r="N63" s="296"/>
      <c r="O63" s="4"/>
      <c r="P63" s="5"/>
      <c r="Q63" s="294" t="str">
        <f>IF('ＪＯＣ申込書'!$B$3="女","GS","BS")</f>
        <v>BS</v>
      </c>
      <c r="R63" s="295"/>
      <c r="S63" s="296"/>
      <c r="T63" s="294">
        <f>VLOOKUP(S65,'ＪＯＣ申込書'!$B$47:$P$64,12,0)</f>
      </c>
      <c r="U63" s="296"/>
      <c r="V63" s="4"/>
      <c r="W63" s="5"/>
    </row>
    <row r="64" spans="1:23" ht="24" customHeight="1">
      <c r="A64" s="4"/>
      <c r="B64" s="5"/>
      <c r="C64" s="7" t="s">
        <v>121</v>
      </c>
      <c r="D64" s="8" t="s">
        <v>122</v>
      </c>
      <c r="E64" s="9" t="s">
        <v>123</v>
      </c>
      <c r="F64" s="10" t="s">
        <v>128</v>
      </c>
      <c r="G64" s="11" t="s">
        <v>125</v>
      </c>
      <c r="H64" s="4"/>
      <c r="I64" s="5"/>
      <c r="J64" s="7" t="s">
        <v>121</v>
      </c>
      <c r="K64" s="8" t="s">
        <v>122</v>
      </c>
      <c r="L64" s="9" t="s">
        <v>123</v>
      </c>
      <c r="M64" s="10" t="s">
        <v>128</v>
      </c>
      <c r="N64" s="11" t="s">
        <v>125</v>
      </c>
      <c r="O64" s="4"/>
      <c r="P64" s="5"/>
      <c r="Q64" s="7" t="s">
        <v>121</v>
      </c>
      <c r="R64" s="8" t="s">
        <v>122</v>
      </c>
      <c r="S64" s="9" t="s">
        <v>123</v>
      </c>
      <c r="T64" s="10" t="s">
        <v>128</v>
      </c>
      <c r="U64" s="11" t="s">
        <v>125</v>
      </c>
      <c r="V64" s="4"/>
      <c r="W64" s="5"/>
    </row>
    <row r="65" spans="1:23" ht="136.5" customHeight="1">
      <c r="A65" s="4"/>
      <c r="B65" s="5"/>
      <c r="C65" s="290">
        <f>VLOOKUP(E65,'ＪＯＣ申込書'!$B$47:$P$64,15,0)</f>
        <v>0</v>
      </c>
      <c r="D65" s="292">
        <f>VLOOKUP(E65,'ＪＯＣ申込書'!$B$47:$P$64,14,0)</f>
        <v>0</v>
      </c>
      <c r="E65" s="12">
        <v>1</v>
      </c>
      <c r="F65" s="290">
        <f>VLOOKUP(E65,'ＪＯＣ申込書'!$B$47:$T$64,17,0)&amp;VLOOKUP(E65,'ＪＯＣ申込書'!$B$47:$T$64,18,0)</f>
      </c>
      <c r="G65" s="292">
        <f>VLOOKUP(E65,'ＪＯＣ申込書'!$B$47:$P$64,3,0)&amp;VLOOKUP(E65,'ＪＯＣ申込書'!$B$47:$P$64,4,0)</f>
      </c>
      <c r="H65" s="4"/>
      <c r="I65" s="5"/>
      <c r="J65" s="290">
        <f>VLOOKUP(L65,'ＪＯＣ申込書'!$B$47:$P$64,15,0)</f>
        <v>0</v>
      </c>
      <c r="K65" s="292">
        <f>VLOOKUP(L65,'ＪＯＣ申込書'!$B$47:$P$64,14,0)</f>
        <v>0</v>
      </c>
      <c r="L65" s="12">
        <v>2</v>
      </c>
      <c r="M65" s="290">
        <f>VLOOKUP(L65,'ＪＯＣ申込書'!$B$47:$T$64,17,0)&amp;VLOOKUP(L65,'ＪＯＣ申込書'!$B$47:$T$64,18,0)</f>
      </c>
      <c r="N65" s="292">
        <f>VLOOKUP(L65,'ＪＯＣ申込書'!$B$47:$P$64,3,0)&amp;VLOOKUP(L65,'ＪＯＣ申込書'!$B$47:$P$64,4,0)</f>
      </c>
      <c r="O65" s="4"/>
      <c r="P65" s="5"/>
      <c r="Q65" s="290">
        <f>VLOOKUP(S65,'ＪＯＣ申込書'!$B$47:$P$64,15,0)</f>
        <v>0</v>
      </c>
      <c r="R65" s="292">
        <f>VLOOKUP(S65,'ＪＯＣ申込書'!$B$47:$P$64,14,0)</f>
        <v>0</v>
      </c>
      <c r="S65" s="12">
        <v>3</v>
      </c>
      <c r="T65" s="290">
        <f>VLOOKUP(S65,'ＪＯＣ申込書'!$B$47:$T$64,17,0)&amp;VLOOKUP(S65,'ＪＯＣ申込書'!$B$47:$T$64,18,0)</f>
      </c>
      <c r="U65" s="292">
        <f>VLOOKUP(S65,'ＪＯＣ申込書'!$B$47:$P$64,3,0)&amp;VLOOKUP(S65,'ＪＯＣ申込書'!$B$47:$P$64,4,0)</f>
      </c>
      <c r="V65" s="4"/>
      <c r="W65" s="5"/>
    </row>
    <row r="66" spans="1:23" ht="21" customHeight="1" thickBot="1">
      <c r="A66" s="4"/>
      <c r="B66" s="5"/>
      <c r="C66" s="291"/>
      <c r="D66" s="293"/>
      <c r="E66" s="13" t="s">
        <v>11</v>
      </c>
      <c r="F66" s="291"/>
      <c r="G66" s="293"/>
      <c r="H66" s="4"/>
      <c r="I66" s="5"/>
      <c r="J66" s="291"/>
      <c r="K66" s="293"/>
      <c r="L66" s="13" t="s">
        <v>11</v>
      </c>
      <c r="M66" s="291"/>
      <c r="N66" s="293"/>
      <c r="O66" s="4"/>
      <c r="P66" s="5"/>
      <c r="Q66" s="291"/>
      <c r="R66" s="293"/>
      <c r="S66" s="13" t="s">
        <v>11</v>
      </c>
      <c r="T66" s="291"/>
      <c r="U66" s="293"/>
      <c r="V66" s="4"/>
      <c r="W66" s="5"/>
    </row>
    <row r="67" spans="1:23" ht="21" customHeight="1" thickBot="1">
      <c r="A67" s="4"/>
      <c r="B67" s="14"/>
      <c r="C67" s="15"/>
      <c r="D67" s="15"/>
      <c r="E67" s="96" t="s">
        <v>12</v>
      </c>
      <c r="F67" s="97">
        <f>VLOOKUP(E65,'ＪＯＣ申込書'!$B$47:$T$64,19,0)</f>
        <v>0</v>
      </c>
      <c r="G67" s="17">
        <f>VLOOKUP(E65,'ＪＯＣ申込書'!$B$47:$P$64,8,0)</f>
        <v>0</v>
      </c>
      <c r="H67" s="4"/>
      <c r="I67" s="14"/>
      <c r="J67" s="15"/>
      <c r="K67" s="15"/>
      <c r="L67" s="96" t="s">
        <v>12</v>
      </c>
      <c r="M67" s="97">
        <f>VLOOKUP(L65,'ＪＯＣ申込書'!$B$47:$T$64,19,0)</f>
        <v>0</v>
      </c>
      <c r="N67" s="17">
        <f>VLOOKUP(L65,'ＪＯＣ申込書'!$B$47:$P$64,8,0)</f>
        <v>0</v>
      </c>
      <c r="O67" s="4"/>
      <c r="P67" s="14"/>
      <c r="Q67" s="15"/>
      <c r="R67" s="15"/>
      <c r="S67" s="96" t="s">
        <v>12</v>
      </c>
      <c r="T67" s="97">
        <f>VLOOKUP(S65,'ＪＯＣ申込書'!$B$47:$T$64,19,0)</f>
        <v>0</v>
      </c>
      <c r="U67" s="17">
        <f>VLOOKUP(S65,'ＪＯＣ申込書'!$B$47:$P$64,8,0)</f>
        <v>0</v>
      </c>
      <c r="V67" s="4"/>
      <c r="W67" s="14"/>
    </row>
    <row r="68" spans="1:23" ht="13.5" customHeight="1">
      <c r="A68" s="2"/>
      <c r="B68" s="3"/>
      <c r="C68" s="3"/>
      <c r="D68" s="3"/>
      <c r="E68" s="3"/>
      <c r="F68" s="3"/>
      <c r="G68" s="3"/>
      <c r="H68" s="2"/>
      <c r="I68" s="3"/>
      <c r="J68" s="3"/>
      <c r="K68" s="3"/>
      <c r="L68" s="3"/>
      <c r="M68" s="3"/>
      <c r="N68" s="3"/>
      <c r="O68" s="2"/>
      <c r="P68" s="3"/>
      <c r="Q68" s="3"/>
      <c r="R68" s="3"/>
      <c r="S68" s="3"/>
      <c r="T68" s="3"/>
      <c r="U68" s="3"/>
      <c r="V68" s="2"/>
      <c r="W68" s="3"/>
    </row>
    <row r="69" spans="1:23" ht="14.25" customHeight="1" thickBot="1">
      <c r="A69" s="4"/>
      <c r="B69" s="5"/>
      <c r="C69" s="6"/>
      <c r="D69" s="6"/>
      <c r="E69" s="6"/>
      <c r="F69" s="6"/>
      <c r="G69" s="6"/>
      <c r="H69" s="4"/>
      <c r="I69" s="5"/>
      <c r="J69" s="6"/>
      <c r="K69" s="6"/>
      <c r="L69" s="6"/>
      <c r="M69" s="6"/>
      <c r="N69" s="6"/>
      <c r="O69" s="4"/>
      <c r="P69" s="5"/>
      <c r="Q69" s="6"/>
      <c r="R69" s="6"/>
      <c r="S69" s="6"/>
      <c r="T69" s="6"/>
      <c r="U69" s="6"/>
      <c r="V69" s="4"/>
      <c r="W69" s="5"/>
    </row>
    <row r="70" spans="1:23" ht="34.5" customHeight="1" thickBot="1">
      <c r="A70" s="4"/>
      <c r="B70" s="5"/>
      <c r="C70" s="302">
        <f>'ＪＯＣ申込書'!$B$2</f>
        <v>0</v>
      </c>
      <c r="D70" s="303"/>
      <c r="E70" s="303"/>
      <c r="F70" s="297">
        <f>'ＪＯＣ申込書'!$B$4</f>
        <v>0</v>
      </c>
      <c r="G70" s="298"/>
      <c r="H70" s="4"/>
      <c r="I70" s="5"/>
      <c r="J70" s="302">
        <f>'ＪＯＣ申込書'!$B$2</f>
        <v>0</v>
      </c>
      <c r="K70" s="303"/>
      <c r="L70" s="303"/>
      <c r="M70" s="297">
        <f>'ＪＯＣ申込書'!$B$4</f>
        <v>0</v>
      </c>
      <c r="N70" s="298"/>
      <c r="O70" s="4"/>
      <c r="P70" s="5"/>
      <c r="Q70" s="302">
        <f>'ＪＯＣ申込書'!$B$2</f>
        <v>0</v>
      </c>
      <c r="R70" s="303"/>
      <c r="S70" s="303"/>
      <c r="T70" s="297">
        <f>'ＪＯＣ申込書'!$B$4</f>
        <v>0</v>
      </c>
      <c r="U70" s="298"/>
      <c r="V70" s="4"/>
      <c r="W70" s="5"/>
    </row>
    <row r="71" spans="1:23" ht="21.75" customHeight="1">
      <c r="A71" s="4"/>
      <c r="B71" s="5"/>
      <c r="C71" s="299" t="s">
        <v>126</v>
      </c>
      <c r="D71" s="300"/>
      <c r="E71" s="301"/>
      <c r="F71" s="299" t="s">
        <v>127</v>
      </c>
      <c r="G71" s="301"/>
      <c r="H71" s="4"/>
      <c r="I71" s="5"/>
      <c r="J71" s="299" t="s">
        <v>126</v>
      </c>
      <c r="K71" s="300"/>
      <c r="L71" s="301"/>
      <c r="M71" s="299" t="s">
        <v>127</v>
      </c>
      <c r="N71" s="301"/>
      <c r="O71" s="4"/>
      <c r="P71" s="5"/>
      <c r="Q71" s="299" t="s">
        <v>126</v>
      </c>
      <c r="R71" s="300"/>
      <c r="S71" s="301"/>
      <c r="T71" s="299" t="s">
        <v>127</v>
      </c>
      <c r="U71" s="301"/>
      <c r="V71" s="4"/>
      <c r="W71" s="5"/>
    </row>
    <row r="72" spans="1:23" ht="21.75" customHeight="1" thickBot="1">
      <c r="A72" s="4"/>
      <c r="B72" s="5"/>
      <c r="C72" s="294" t="str">
        <f>IF('ＪＯＣ申込書'!$B$3="女","GS","BS")</f>
        <v>BS</v>
      </c>
      <c r="D72" s="295"/>
      <c r="E72" s="296"/>
      <c r="F72" s="294">
        <f>VLOOKUP(E74,'ＪＯＣ申込書'!$B$47:$P$64,12,0)</f>
      </c>
      <c r="G72" s="296"/>
      <c r="H72" s="4"/>
      <c r="I72" s="5"/>
      <c r="J72" s="294" t="str">
        <f>IF('ＪＯＣ申込書'!$B$3="女","GS","BS")</f>
        <v>BS</v>
      </c>
      <c r="K72" s="295"/>
      <c r="L72" s="296"/>
      <c r="M72" s="294">
        <f>VLOOKUP(L74,'ＪＯＣ申込書'!$B$47:$P$64,12,0)</f>
      </c>
      <c r="N72" s="296"/>
      <c r="O72" s="4"/>
      <c r="P72" s="5"/>
      <c r="Q72" s="294" t="str">
        <f>IF('ＪＯＣ申込書'!$B$3="女","GS","BS")</f>
        <v>BS</v>
      </c>
      <c r="R72" s="295"/>
      <c r="S72" s="296"/>
      <c r="T72" s="294">
        <f>VLOOKUP(S74,'ＪＯＣ申込書'!$B$47:$P$64,12,0)</f>
      </c>
      <c r="U72" s="296"/>
      <c r="V72" s="4"/>
      <c r="W72" s="5"/>
    </row>
    <row r="73" spans="1:23" ht="24" customHeight="1">
      <c r="A73" s="4"/>
      <c r="B73" s="5"/>
      <c r="C73" s="7" t="s">
        <v>121</v>
      </c>
      <c r="D73" s="8" t="s">
        <v>122</v>
      </c>
      <c r="E73" s="9" t="s">
        <v>123</v>
      </c>
      <c r="F73" s="10" t="s">
        <v>128</v>
      </c>
      <c r="G73" s="11" t="s">
        <v>125</v>
      </c>
      <c r="H73" s="4"/>
      <c r="I73" s="5"/>
      <c r="J73" s="7" t="s">
        <v>121</v>
      </c>
      <c r="K73" s="8" t="s">
        <v>122</v>
      </c>
      <c r="L73" s="9" t="s">
        <v>123</v>
      </c>
      <c r="M73" s="10" t="s">
        <v>128</v>
      </c>
      <c r="N73" s="11" t="s">
        <v>125</v>
      </c>
      <c r="O73" s="4"/>
      <c r="P73" s="5"/>
      <c r="Q73" s="7" t="s">
        <v>121</v>
      </c>
      <c r="R73" s="8" t="s">
        <v>122</v>
      </c>
      <c r="S73" s="9" t="s">
        <v>123</v>
      </c>
      <c r="T73" s="10" t="s">
        <v>128</v>
      </c>
      <c r="U73" s="11" t="s">
        <v>125</v>
      </c>
      <c r="V73" s="4"/>
      <c r="W73" s="5"/>
    </row>
    <row r="74" spans="1:23" ht="136.5" customHeight="1">
      <c r="A74" s="4"/>
      <c r="B74" s="5"/>
      <c r="C74" s="290">
        <f>VLOOKUP(E74,'ＪＯＣ申込書'!$B$47:$P$64,15,0)</f>
        <v>0</v>
      </c>
      <c r="D74" s="292">
        <f>VLOOKUP(E74,'ＪＯＣ申込書'!$B$47:$P$64,14,0)</f>
        <v>0</v>
      </c>
      <c r="E74" s="12">
        <v>4</v>
      </c>
      <c r="F74" s="290">
        <f>VLOOKUP(E74,'ＪＯＣ申込書'!$B$47:$T$64,17,0)&amp;VLOOKUP(E74,'ＪＯＣ申込書'!$B$47:$T$64,18,0)</f>
      </c>
      <c r="G74" s="292">
        <f>VLOOKUP(E74,'ＪＯＣ申込書'!$B$47:$P$64,3,0)&amp;VLOOKUP(E74,'ＪＯＣ申込書'!$B$47:$P$64,4,0)</f>
      </c>
      <c r="H74" s="4"/>
      <c r="I74" s="5"/>
      <c r="J74" s="290">
        <f>VLOOKUP(L74,'ＪＯＣ申込書'!$B$47:$P$64,15,0)</f>
        <v>0</v>
      </c>
      <c r="K74" s="292">
        <f>VLOOKUP(L74,'ＪＯＣ申込書'!$B$47:$P$64,14,0)</f>
        <v>0</v>
      </c>
      <c r="L74" s="12">
        <v>5</v>
      </c>
      <c r="M74" s="290">
        <f>VLOOKUP(L74,'ＪＯＣ申込書'!$B$47:$T$64,17,0)&amp;VLOOKUP(L74,'ＪＯＣ申込書'!$B$47:$T$64,18,0)</f>
      </c>
      <c r="N74" s="292">
        <f>VLOOKUP(L74,'ＪＯＣ申込書'!$B$47:$P$64,3,0)&amp;VLOOKUP(L74,'ＪＯＣ申込書'!$B$47:$P$64,4,0)</f>
      </c>
      <c r="O74" s="4"/>
      <c r="P74" s="5"/>
      <c r="Q74" s="290">
        <f>VLOOKUP(S74,'ＪＯＣ申込書'!$B$47:$P$64,15,0)</f>
        <v>0</v>
      </c>
      <c r="R74" s="292">
        <f>VLOOKUP(S74,'ＪＯＣ申込書'!$B$47:$P$64,14,0)</f>
        <v>0</v>
      </c>
      <c r="S74" s="12">
        <v>6</v>
      </c>
      <c r="T74" s="290">
        <f>VLOOKUP(S74,'ＪＯＣ申込書'!$B$47:$T$64,17,0)&amp;VLOOKUP(S74,'ＪＯＣ申込書'!$B$47:$T$64,18,0)</f>
      </c>
      <c r="U74" s="292">
        <f>VLOOKUP(S74,'ＪＯＣ申込書'!$B$47:$P$64,3,0)&amp;VLOOKUP(S74,'ＪＯＣ申込書'!$B$47:$P$64,4,0)</f>
      </c>
      <c r="V74" s="4"/>
      <c r="W74" s="5"/>
    </row>
    <row r="75" spans="1:23" ht="21" customHeight="1" thickBot="1">
      <c r="A75" s="4"/>
      <c r="B75" s="5"/>
      <c r="C75" s="291"/>
      <c r="D75" s="293"/>
      <c r="E75" s="13" t="s">
        <v>11</v>
      </c>
      <c r="F75" s="291"/>
      <c r="G75" s="293"/>
      <c r="H75" s="4"/>
      <c r="I75" s="5"/>
      <c r="J75" s="291"/>
      <c r="K75" s="293"/>
      <c r="L75" s="13" t="s">
        <v>11</v>
      </c>
      <c r="M75" s="291"/>
      <c r="N75" s="293"/>
      <c r="O75" s="4"/>
      <c r="P75" s="5"/>
      <c r="Q75" s="291"/>
      <c r="R75" s="293"/>
      <c r="S75" s="13" t="s">
        <v>11</v>
      </c>
      <c r="T75" s="291"/>
      <c r="U75" s="293"/>
      <c r="V75" s="4"/>
      <c r="W75" s="5"/>
    </row>
    <row r="76" spans="1:23" ht="21" customHeight="1" thickBot="1">
      <c r="A76" s="4"/>
      <c r="B76" s="14"/>
      <c r="C76" s="15"/>
      <c r="D76" s="15"/>
      <c r="E76" s="96" t="s">
        <v>12</v>
      </c>
      <c r="F76" s="97">
        <f>VLOOKUP(E74,'ＪＯＣ申込書'!$B$47:$T$64,19,0)</f>
        <v>0</v>
      </c>
      <c r="G76" s="17">
        <f>VLOOKUP(E74,'ＪＯＣ申込書'!$B$47:$P$64,8,0)</f>
        <v>0</v>
      </c>
      <c r="H76" s="4"/>
      <c r="I76" s="14"/>
      <c r="J76" s="15"/>
      <c r="K76" s="15"/>
      <c r="L76" s="96" t="s">
        <v>12</v>
      </c>
      <c r="M76" s="97">
        <f>VLOOKUP(L74,'ＪＯＣ申込書'!$B$47:$T$64,19,0)</f>
        <v>0</v>
      </c>
      <c r="N76" s="17">
        <f>VLOOKUP(L74,'ＪＯＣ申込書'!$B$47:$P$64,8,0)</f>
        <v>0</v>
      </c>
      <c r="O76" s="4"/>
      <c r="P76" s="14"/>
      <c r="Q76" s="15"/>
      <c r="R76" s="15"/>
      <c r="S76" s="96" t="s">
        <v>12</v>
      </c>
      <c r="T76" s="97">
        <f>VLOOKUP(S74,'ＪＯＣ申込書'!$B$47:$T$64,19,0)</f>
        <v>0</v>
      </c>
      <c r="U76" s="17">
        <f>VLOOKUP(S74,'ＪＯＣ申込書'!$B$47:$P$64,8,0)</f>
        <v>0</v>
      </c>
      <c r="V76" s="4"/>
      <c r="W76" s="14"/>
    </row>
    <row r="77" spans="1:23" ht="13.5" customHeight="1">
      <c r="A77" s="2"/>
      <c r="B77" s="3"/>
      <c r="C77" s="3"/>
      <c r="D77" s="3"/>
      <c r="E77" s="3"/>
      <c r="F77" s="3"/>
      <c r="G77" s="3"/>
      <c r="H77" s="2"/>
      <c r="I77" s="3"/>
      <c r="J77" s="3"/>
      <c r="K77" s="3"/>
      <c r="L77" s="3"/>
      <c r="M77" s="3"/>
      <c r="N77" s="3"/>
      <c r="O77" s="2"/>
      <c r="P77" s="3"/>
      <c r="Q77" s="3"/>
      <c r="R77" s="3"/>
      <c r="S77" s="3"/>
      <c r="T77" s="3"/>
      <c r="U77" s="3"/>
      <c r="V77" s="2"/>
      <c r="W77" s="3"/>
    </row>
    <row r="78" spans="1:23" ht="14.25" customHeight="1" thickBot="1">
      <c r="A78" s="4"/>
      <c r="B78" s="5"/>
      <c r="C78" s="6"/>
      <c r="D78" s="6"/>
      <c r="E78" s="6"/>
      <c r="F78" s="6"/>
      <c r="G78" s="6"/>
      <c r="H78" s="4"/>
      <c r="I78" s="5"/>
      <c r="J78" s="6"/>
      <c r="K78" s="6"/>
      <c r="L78" s="6"/>
      <c r="M78" s="6"/>
      <c r="N78" s="6"/>
      <c r="O78" s="4"/>
      <c r="P78" s="5"/>
      <c r="Q78" s="6"/>
      <c r="R78" s="6"/>
      <c r="S78" s="6"/>
      <c r="T78" s="6"/>
      <c r="U78" s="6"/>
      <c r="V78" s="4"/>
      <c r="W78" s="5"/>
    </row>
    <row r="79" spans="1:23" ht="34.5" customHeight="1" thickBot="1">
      <c r="A79" s="4"/>
      <c r="B79" s="5"/>
      <c r="C79" s="302">
        <f>'ＪＯＣ申込書'!$B$2</f>
        <v>0</v>
      </c>
      <c r="D79" s="303"/>
      <c r="E79" s="303"/>
      <c r="F79" s="297">
        <f>'ＪＯＣ申込書'!$B$4</f>
        <v>0</v>
      </c>
      <c r="G79" s="298"/>
      <c r="H79" s="4"/>
      <c r="I79" s="5"/>
      <c r="J79" s="302">
        <f>'ＪＯＣ申込書'!$B$2</f>
        <v>0</v>
      </c>
      <c r="K79" s="303"/>
      <c r="L79" s="303"/>
      <c r="M79" s="297">
        <f>'ＪＯＣ申込書'!$B$4</f>
        <v>0</v>
      </c>
      <c r="N79" s="298"/>
      <c r="O79" s="4"/>
      <c r="P79" s="5"/>
      <c r="Q79" s="302">
        <f>'ＪＯＣ申込書'!$B$2</f>
        <v>0</v>
      </c>
      <c r="R79" s="303"/>
      <c r="S79" s="303"/>
      <c r="T79" s="297">
        <f>'ＪＯＣ申込書'!$B$4</f>
        <v>0</v>
      </c>
      <c r="U79" s="298"/>
      <c r="V79" s="4"/>
      <c r="W79" s="5"/>
    </row>
    <row r="80" spans="1:23" ht="21.75" customHeight="1">
      <c r="A80" s="4"/>
      <c r="B80" s="5"/>
      <c r="C80" s="299" t="s">
        <v>126</v>
      </c>
      <c r="D80" s="300"/>
      <c r="E80" s="301"/>
      <c r="F80" s="299" t="s">
        <v>127</v>
      </c>
      <c r="G80" s="301"/>
      <c r="H80" s="4"/>
      <c r="I80" s="5"/>
      <c r="J80" s="299" t="s">
        <v>126</v>
      </c>
      <c r="K80" s="300"/>
      <c r="L80" s="301"/>
      <c r="M80" s="299" t="s">
        <v>127</v>
      </c>
      <c r="N80" s="301"/>
      <c r="O80" s="4"/>
      <c r="P80" s="5"/>
      <c r="Q80" s="299" t="s">
        <v>126</v>
      </c>
      <c r="R80" s="300"/>
      <c r="S80" s="301"/>
      <c r="T80" s="299" t="s">
        <v>127</v>
      </c>
      <c r="U80" s="301"/>
      <c r="V80" s="4"/>
      <c r="W80" s="5"/>
    </row>
    <row r="81" spans="1:23" ht="21.75" customHeight="1" thickBot="1">
      <c r="A81" s="4"/>
      <c r="B81" s="5"/>
      <c r="C81" s="294" t="str">
        <f>IF('ＪＯＣ申込書'!$B$3="女","GS","BS")</f>
        <v>BS</v>
      </c>
      <c r="D81" s="295"/>
      <c r="E81" s="296"/>
      <c r="F81" s="294">
        <f>VLOOKUP(E83,'ＪＯＣ申込書'!$B$47:$P$64,12,0)</f>
      </c>
      <c r="G81" s="296"/>
      <c r="H81" s="4"/>
      <c r="I81" s="5"/>
      <c r="J81" s="294" t="str">
        <f>IF('ＪＯＣ申込書'!$B$3="女","GS","BS")</f>
        <v>BS</v>
      </c>
      <c r="K81" s="295"/>
      <c r="L81" s="296"/>
      <c r="M81" s="294">
        <f>VLOOKUP(L83,'ＪＯＣ申込書'!$B$47:$P$64,12,0)</f>
      </c>
      <c r="N81" s="296"/>
      <c r="O81" s="4"/>
      <c r="P81" s="5"/>
      <c r="Q81" s="294" t="str">
        <f>IF('ＪＯＣ申込書'!$B$3="女","GS","BS")</f>
        <v>BS</v>
      </c>
      <c r="R81" s="295"/>
      <c r="S81" s="296"/>
      <c r="T81" s="294">
        <f>VLOOKUP(S83,'ＪＯＣ申込書'!$B$47:$P$64,12,0)</f>
      </c>
      <c r="U81" s="296"/>
      <c r="V81" s="4"/>
      <c r="W81" s="5"/>
    </row>
    <row r="82" spans="1:23" ht="24" customHeight="1">
      <c r="A82" s="4"/>
      <c r="B82" s="5"/>
      <c r="C82" s="7" t="s">
        <v>121</v>
      </c>
      <c r="D82" s="8" t="s">
        <v>122</v>
      </c>
      <c r="E82" s="9" t="s">
        <v>123</v>
      </c>
      <c r="F82" s="10" t="s">
        <v>128</v>
      </c>
      <c r="G82" s="11" t="s">
        <v>125</v>
      </c>
      <c r="H82" s="4"/>
      <c r="I82" s="5"/>
      <c r="J82" s="7" t="s">
        <v>121</v>
      </c>
      <c r="K82" s="8" t="s">
        <v>122</v>
      </c>
      <c r="L82" s="9" t="s">
        <v>123</v>
      </c>
      <c r="M82" s="10" t="s">
        <v>128</v>
      </c>
      <c r="N82" s="11" t="s">
        <v>125</v>
      </c>
      <c r="O82" s="4"/>
      <c r="P82" s="5"/>
      <c r="Q82" s="7" t="s">
        <v>121</v>
      </c>
      <c r="R82" s="8" t="s">
        <v>122</v>
      </c>
      <c r="S82" s="9" t="s">
        <v>123</v>
      </c>
      <c r="T82" s="10" t="s">
        <v>128</v>
      </c>
      <c r="U82" s="11" t="s">
        <v>125</v>
      </c>
      <c r="V82" s="4"/>
      <c r="W82" s="5"/>
    </row>
    <row r="83" spans="1:23" ht="136.5" customHeight="1">
      <c r="A83" s="4"/>
      <c r="B83" s="5"/>
      <c r="C83" s="290">
        <f>VLOOKUP(E83,'ＪＯＣ申込書'!$B$47:$P$64,15,0)</f>
        <v>0</v>
      </c>
      <c r="D83" s="292">
        <f>VLOOKUP(E83,'ＪＯＣ申込書'!$B$47:$P$64,14,0)</f>
        <v>0</v>
      </c>
      <c r="E83" s="12">
        <v>7</v>
      </c>
      <c r="F83" s="290">
        <f>VLOOKUP(E83,'ＪＯＣ申込書'!$B$47:$T$64,17,0)&amp;VLOOKUP(E83,'ＪＯＣ申込書'!$B$47:$T$64,18,0)</f>
      </c>
      <c r="G83" s="292">
        <f>VLOOKUP(E83,'ＪＯＣ申込書'!$B$47:$P$64,3,0)&amp;VLOOKUP(E83,'ＪＯＣ申込書'!$B$47:$P$64,4,0)</f>
      </c>
      <c r="H83" s="4"/>
      <c r="I83" s="5"/>
      <c r="J83" s="290">
        <f>VLOOKUP(L83,'ＪＯＣ申込書'!$B$47:$P$64,15,0)</f>
        <v>0</v>
      </c>
      <c r="K83" s="292">
        <f>VLOOKUP(L83,'ＪＯＣ申込書'!$B$47:$P$64,14,0)</f>
        <v>0</v>
      </c>
      <c r="L83" s="12">
        <v>8</v>
      </c>
      <c r="M83" s="290">
        <f>VLOOKUP(L83,'ＪＯＣ申込書'!$B$47:$T$64,17,0)&amp;VLOOKUP(L83,'ＪＯＣ申込書'!$B$47:$T$64,18,0)</f>
      </c>
      <c r="N83" s="292">
        <f>VLOOKUP(L83,'ＪＯＣ申込書'!$B$47:$P$64,3,0)&amp;VLOOKUP(L83,'ＪＯＣ申込書'!$B$47:$P$64,4,0)</f>
      </c>
      <c r="O83" s="4"/>
      <c r="P83" s="5"/>
      <c r="Q83" s="290">
        <f>VLOOKUP(S83,'ＪＯＣ申込書'!$B$47:$P$64,15,0)</f>
        <v>0</v>
      </c>
      <c r="R83" s="292">
        <f>VLOOKUP(S83,'ＪＯＣ申込書'!$B$47:$P$64,14,0)</f>
        <v>0</v>
      </c>
      <c r="S83" s="12">
        <v>9</v>
      </c>
      <c r="T83" s="290">
        <f>VLOOKUP(S83,'ＪＯＣ申込書'!$B$47:$T$64,17,0)&amp;VLOOKUP(S83,'ＪＯＣ申込書'!$B$47:$T$64,18,0)</f>
      </c>
      <c r="U83" s="292">
        <f>VLOOKUP(S83,'ＪＯＣ申込書'!$B$47:$P$64,3,0)&amp;VLOOKUP(S83,'ＪＯＣ申込書'!$B$47:$P$64,4,0)</f>
      </c>
      <c r="V83" s="4"/>
      <c r="W83" s="5"/>
    </row>
    <row r="84" spans="1:23" ht="21" customHeight="1" thickBot="1">
      <c r="A84" s="4"/>
      <c r="B84" s="5"/>
      <c r="C84" s="291"/>
      <c r="D84" s="293"/>
      <c r="E84" s="13" t="s">
        <v>11</v>
      </c>
      <c r="F84" s="291"/>
      <c r="G84" s="293"/>
      <c r="H84" s="4"/>
      <c r="I84" s="5"/>
      <c r="J84" s="291"/>
      <c r="K84" s="293"/>
      <c r="L84" s="13" t="s">
        <v>11</v>
      </c>
      <c r="M84" s="291"/>
      <c r="N84" s="293"/>
      <c r="O84" s="4"/>
      <c r="P84" s="5"/>
      <c r="Q84" s="291"/>
      <c r="R84" s="293"/>
      <c r="S84" s="13" t="s">
        <v>11</v>
      </c>
      <c r="T84" s="291"/>
      <c r="U84" s="293"/>
      <c r="V84" s="4"/>
      <c r="W84" s="5"/>
    </row>
    <row r="85" spans="1:23" ht="21" customHeight="1" thickBot="1">
      <c r="A85" s="4"/>
      <c r="B85" s="14"/>
      <c r="C85" s="15"/>
      <c r="D85" s="15"/>
      <c r="E85" s="96" t="s">
        <v>12</v>
      </c>
      <c r="F85" s="97">
        <f>VLOOKUP(E83,'ＪＯＣ申込書'!$B$47:$T$64,19,0)</f>
        <v>0</v>
      </c>
      <c r="G85" s="17">
        <f>VLOOKUP(E83,'ＪＯＣ申込書'!$B$47:$P$64,8,0)</f>
        <v>0</v>
      </c>
      <c r="H85" s="4"/>
      <c r="I85" s="14"/>
      <c r="J85" s="15"/>
      <c r="K85" s="15"/>
      <c r="L85" s="96" t="s">
        <v>12</v>
      </c>
      <c r="M85" s="97">
        <f>VLOOKUP(L83,'ＪＯＣ申込書'!$B$47:$T$64,19,0)</f>
        <v>0</v>
      </c>
      <c r="N85" s="17">
        <f>VLOOKUP(L83,'ＪＯＣ申込書'!$B$47:$P$64,8,0)</f>
        <v>0</v>
      </c>
      <c r="O85" s="4"/>
      <c r="P85" s="14"/>
      <c r="Q85" s="15"/>
      <c r="R85" s="15"/>
      <c r="S85" s="96" t="s">
        <v>12</v>
      </c>
      <c r="T85" s="97">
        <f>VLOOKUP(S83,'ＪＯＣ申込書'!$B$47:$T$64,19,0)</f>
        <v>0</v>
      </c>
      <c r="U85" s="17">
        <f>VLOOKUP(S83,'ＪＯＣ申込書'!$B$47:$P$64,8,0)</f>
        <v>0</v>
      </c>
      <c r="V85" s="4"/>
      <c r="W85" s="14"/>
    </row>
    <row r="86" spans="1:23" ht="13.5" customHeight="1">
      <c r="A86" s="2"/>
      <c r="B86" s="3"/>
      <c r="C86" s="3"/>
      <c r="D86" s="3"/>
      <c r="E86" s="3"/>
      <c r="F86" s="3"/>
      <c r="G86" s="3"/>
      <c r="H86" s="2"/>
      <c r="I86" s="3"/>
      <c r="J86" s="3"/>
      <c r="K86" s="3"/>
      <c r="L86" s="3"/>
      <c r="M86" s="3"/>
      <c r="N86" s="3"/>
      <c r="O86" s="2"/>
      <c r="P86" s="3"/>
      <c r="Q86" s="3"/>
      <c r="R86" s="3"/>
      <c r="S86" s="3"/>
      <c r="T86" s="3"/>
      <c r="U86" s="3"/>
      <c r="V86" s="2"/>
      <c r="W86" s="3"/>
    </row>
    <row r="87" spans="1:23" ht="13.5" customHeight="1">
      <c r="A87" s="18"/>
      <c r="B87" s="19"/>
      <c r="C87" s="19"/>
      <c r="D87" s="19"/>
      <c r="E87" s="19"/>
      <c r="F87" s="19"/>
      <c r="G87" s="19"/>
      <c r="H87" s="18"/>
      <c r="I87" s="19"/>
      <c r="J87" s="19"/>
      <c r="K87" s="19"/>
      <c r="L87" s="19"/>
      <c r="M87" s="19"/>
      <c r="N87" s="19"/>
      <c r="O87" s="18"/>
      <c r="P87" s="19"/>
      <c r="Q87" s="19"/>
      <c r="R87" s="19"/>
      <c r="S87" s="19"/>
      <c r="T87" s="19"/>
      <c r="U87" s="19"/>
      <c r="V87" s="18"/>
      <c r="W87" s="19"/>
    </row>
    <row r="88" spans="1:23" ht="13.5" customHeight="1">
      <c r="A88" s="18"/>
      <c r="B88" s="19"/>
      <c r="C88" s="3"/>
      <c r="D88" s="3"/>
      <c r="E88" s="3"/>
      <c r="F88" s="3"/>
      <c r="G88" s="3"/>
      <c r="H88" s="2"/>
      <c r="I88" s="3"/>
      <c r="J88" s="3"/>
      <c r="K88" s="3"/>
      <c r="L88" s="3"/>
      <c r="M88" s="3"/>
      <c r="N88" s="3"/>
      <c r="O88" s="2"/>
      <c r="P88" s="3"/>
      <c r="Q88" s="3"/>
      <c r="R88" s="3"/>
      <c r="S88" s="3"/>
      <c r="T88" s="3"/>
      <c r="U88" s="3"/>
      <c r="V88" s="2"/>
      <c r="W88" s="19"/>
    </row>
    <row r="89" spans="1:23" ht="14.25" customHeight="1" thickBot="1">
      <c r="A89" s="4"/>
      <c r="B89" s="5"/>
      <c r="C89" s="6"/>
      <c r="D89" s="6"/>
      <c r="E89" s="6"/>
      <c r="F89" s="6"/>
      <c r="G89" s="6"/>
      <c r="H89" s="4"/>
      <c r="I89" s="5"/>
      <c r="J89" s="6"/>
      <c r="K89" s="6"/>
      <c r="L89" s="6"/>
      <c r="M89" s="6"/>
      <c r="N89" s="6"/>
      <c r="O89" s="4"/>
      <c r="P89" s="5"/>
      <c r="Q89" s="6"/>
      <c r="R89" s="6"/>
      <c r="S89" s="6"/>
      <c r="T89" s="6"/>
      <c r="U89" s="6"/>
      <c r="V89" s="4"/>
      <c r="W89" s="5"/>
    </row>
    <row r="90" spans="1:23" ht="34.5" customHeight="1" thickBot="1">
      <c r="A90" s="4"/>
      <c r="B90" s="5"/>
      <c r="C90" s="302">
        <f>'ＪＯＣ申込書'!$B$2</f>
        <v>0</v>
      </c>
      <c r="D90" s="303"/>
      <c r="E90" s="303"/>
      <c r="F90" s="297">
        <f>'ＪＯＣ申込書'!$B$4</f>
        <v>0</v>
      </c>
      <c r="G90" s="298"/>
      <c r="H90" s="4"/>
      <c r="I90" s="5"/>
      <c r="J90" s="302">
        <f>'ＪＯＣ申込書'!$B$2</f>
        <v>0</v>
      </c>
      <c r="K90" s="303"/>
      <c r="L90" s="303"/>
      <c r="M90" s="297">
        <f>'ＪＯＣ申込書'!$B$4</f>
        <v>0</v>
      </c>
      <c r="N90" s="298"/>
      <c r="O90" s="4"/>
      <c r="P90" s="5"/>
      <c r="Q90" s="302">
        <f>'ＪＯＣ申込書'!$B$2</f>
        <v>0</v>
      </c>
      <c r="R90" s="303"/>
      <c r="S90" s="303"/>
      <c r="T90" s="297">
        <f>'ＪＯＣ申込書'!$B$4</f>
        <v>0</v>
      </c>
      <c r="U90" s="298"/>
      <c r="V90" s="4"/>
      <c r="W90" s="5"/>
    </row>
    <row r="91" spans="1:23" ht="21.75" customHeight="1">
      <c r="A91" s="4"/>
      <c r="B91" s="5"/>
      <c r="C91" s="299" t="s">
        <v>126</v>
      </c>
      <c r="D91" s="300"/>
      <c r="E91" s="301"/>
      <c r="F91" s="299" t="s">
        <v>127</v>
      </c>
      <c r="G91" s="301"/>
      <c r="H91" s="4"/>
      <c r="I91" s="5"/>
      <c r="J91" s="299" t="s">
        <v>126</v>
      </c>
      <c r="K91" s="300"/>
      <c r="L91" s="301"/>
      <c r="M91" s="299" t="s">
        <v>127</v>
      </c>
      <c r="N91" s="301"/>
      <c r="O91" s="4"/>
      <c r="P91" s="5"/>
      <c r="Q91" s="299" t="s">
        <v>126</v>
      </c>
      <c r="R91" s="300"/>
      <c r="S91" s="301"/>
      <c r="T91" s="299" t="s">
        <v>127</v>
      </c>
      <c r="U91" s="301"/>
      <c r="V91" s="4"/>
      <c r="W91" s="5"/>
    </row>
    <row r="92" spans="1:23" ht="21.75" customHeight="1" thickBot="1">
      <c r="A92" s="4"/>
      <c r="B92" s="5"/>
      <c r="C92" s="294" t="str">
        <f>IF('ＪＯＣ申込書'!$B$3="女","GS","BS")</f>
        <v>BS</v>
      </c>
      <c r="D92" s="295"/>
      <c r="E92" s="296"/>
      <c r="F92" s="294">
        <f>VLOOKUP(E94,'ＪＯＣ申込書'!$B$47:$P$64,12,0)</f>
      </c>
      <c r="G92" s="296"/>
      <c r="H92" s="4"/>
      <c r="I92" s="5"/>
      <c r="J92" s="294" t="str">
        <f>IF('ＪＯＣ申込書'!$B$3="女","GS","BS")</f>
        <v>BS</v>
      </c>
      <c r="K92" s="295"/>
      <c r="L92" s="296"/>
      <c r="M92" s="294">
        <f>VLOOKUP(L94,'ＪＯＣ申込書'!$B$47:$P$64,12,0)</f>
      </c>
      <c r="N92" s="296"/>
      <c r="O92" s="4"/>
      <c r="P92" s="5"/>
      <c r="Q92" s="294" t="str">
        <f>IF('ＪＯＣ申込書'!$B$3="女","GS","BS")</f>
        <v>BS</v>
      </c>
      <c r="R92" s="295"/>
      <c r="S92" s="296"/>
      <c r="T92" s="294">
        <f>VLOOKUP(S94,'ＪＯＣ申込書'!$B$47:$P$64,12,0)</f>
      </c>
      <c r="U92" s="296"/>
      <c r="V92" s="4"/>
      <c r="W92" s="5"/>
    </row>
    <row r="93" spans="1:23" ht="24" customHeight="1">
      <c r="A93" s="4"/>
      <c r="B93" s="5"/>
      <c r="C93" s="7" t="s">
        <v>121</v>
      </c>
      <c r="D93" s="8" t="s">
        <v>122</v>
      </c>
      <c r="E93" s="9" t="s">
        <v>123</v>
      </c>
      <c r="F93" s="10" t="s">
        <v>128</v>
      </c>
      <c r="G93" s="11" t="s">
        <v>125</v>
      </c>
      <c r="H93" s="4"/>
      <c r="I93" s="5"/>
      <c r="J93" s="7" t="s">
        <v>121</v>
      </c>
      <c r="K93" s="8" t="s">
        <v>122</v>
      </c>
      <c r="L93" s="9" t="s">
        <v>123</v>
      </c>
      <c r="M93" s="10" t="s">
        <v>128</v>
      </c>
      <c r="N93" s="11" t="s">
        <v>125</v>
      </c>
      <c r="O93" s="4"/>
      <c r="P93" s="5"/>
      <c r="Q93" s="7" t="s">
        <v>121</v>
      </c>
      <c r="R93" s="8" t="s">
        <v>122</v>
      </c>
      <c r="S93" s="9" t="s">
        <v>123</v>
      </c>
      <c r="T93" s="10" t="s">
        <v>128</v>
      </c>
      <c r="U93" s="11" t="s">
        <v>125</v>
      </c>
      <c r="V93" s="4"/>
      <c r="W93" s="5"/>
    </row>
    <row r="94" spans="1:23" ht="136.5" customHeight="1">
      <c r="A94" s="4"/>
      <c r="B94" s="5"/>
      <c r="C94" s="290">
        <f>VLOOKUP(E94,'ＪＯＣ申込書'!$B$47:$P$64,15,0)</f>
        <v>0</v>
      </c>
      <c r="D94" s="292">
        <f>VLOOKUP(E94,'ＪＯＣ申込書'!$B$47:$P$64,14,0)</f>
        <v>0</v>
      </c>
      <c r="E94" s="12">
        <v>10</v>
      </c>
      <c r="F94" s="290">
        <f>VLOOKUP(E94,'ＪＯＣ申込書'!$B$47:$T$64,17,0)&amp;VLOOKUP(E94,'ＪＯＣ申込書'!$B$47:$T$64,18,0)</f>
      </c>
      <c r="G94" s="292">
        <f>VLOOKUP(E94,'ＪＯＣ申込書'!$B$47:$P$64,3,0)&amp;VLOOKUP(E94,'ＪＯＣ申込書'!$B$47:$P$64,4,0)</f>
      </c>
      <c r="H94" s="4"/>
      <c r="I94" s="5"/>
      <c r="J94" s="290">
        <f>VLOOKUP(L94,'ＪＯＣ申込書'!$B$47:$P$64,15,0)</f>
        <v>0</v>
      </c>
      <c r="K94" s="292">
        <f>VLOOKUP(L94,'ＪＯＣ申込書'!$B$47:$P$64,14,0)</f>
        <v>0</v>
      </c>
      <c r="L94" s="12">
        <v>11</v>
      </c>
      <c r="M94" s="290">
        <f>VLOOKUP(L94,'ＪＯＣ申込書'!$B$47:$T$64,17,0)&amp;VLOOKUP(L94,'ＪＯＣ申込書'!$B$47:$T$64,18,0)</f>
      </c>
      <c r="N94" s="292">
        <f>VLOOKUP(L94,'ＪＯＣ申込書'!$B$47:$P$64,3,0)&amp;VLOOKUP(L94,'ＪＯＣ申込書'!$B$47:$P$64,4,0)</f>
      </c>
      <c r="O94" s="4"/>
      <c r="P94" s="5"/>
      <c r="Q94" s="290">
        <f>VLOOKUP(S94,'ＪＯＣ申込書'!$B$47:$P$64,15,0)</f>
        <v>0</v>
      </c>
      <c r="R94" s="292">
        <f>VLOOKUP(S94,'ＪＯＣ申込書'!$B$47:$P$64,14,0)</f>
        <v>0</v>
      </c>
      <c r="S94" s="12">
        <v>12</v>
      </c>
      <c r="T94" s="290">
        <f>VLOOKUP(S94,'ＪＯＣ申込書'!$B$47:$T$64,17,0)&amp;VLOOKUP(S94,'ＪＯＣ申込書'!$B$47:$T$64,18,0)</f>
      </c>
      <c r="U94" s="292">
        <f>VLOOKUP(S94,'ＪＯＣ申込書'!$B$47:$P$64,3,0)&amp;VLOOKUP(S94,'ＪＯＣ申込書'!$B$47:$P$64,4,0)</f>
      </c>
      <c r="V94" s="4"/>
      <c r="W94" s="5"/>
    </row>
    <row r="95" spans="1:23" ht="21" customHeight="1" thickBot="1">
      <c r="A95" s="4"/>
      <c r="B95" s="5"/>
      <c r="C95" s="291"/>
      <c r="D95" s="293"/>
      <c r="E95" s="13" t="s">
        <v>11</v>
      </c>
      <c r="F95" s="291"/>
      <c r="G95" s="293"/>
      <c r="H95" s="4"/>
      <c r="I95" s="5"/>
      <c r="J95" s="291"/>
      <c r="K95" s="293"/>
      <c r="L95" s="13" t="s">
        <v>11</v>
      </c>
      <c r="M95" s="291"/>
      <c r="N95" s="293"/>
      <c r="O95" s="4"/>
      <c r="P95" s="5"/>
      <c r="Q95" s="291"/>
      <c r="R95" s="293"/>
      <c r="S95" s="13" t="s">
        <v>11</v>
      </c>
      <c r="T95" s="291"/>
      <c r="U95" s="293"/>
      <c r="V95" s="4"/>
      <c r="W95" s="5"/>
    </row>
    <row r="96" spans="1:23" ht="21" customHeight="1" thickBot="1">
      <c r="A96" s="4"/>
      <c r="B96" s="14"/>
      <c r="C96" s="15"/>
      <c r="D96" s="15"/>
      <c r="E96" s="96" t="s">
        <v>12</v>
      </c>
      <c r="F96" s="97">
        <f>VLOOKUP(E94,'ＪＯＣ申込書'!$B$47:$T$64,19,0)</f>
        <v>0</v>
      </c>
      <c r="G96" s="17">
        <f>VLOOKUP(E94,'ＪＯＣ申込書'!$B$47:$P$64,8,0)</f>
        <v>0</v>
      </c>
      <c r="H96" s="4"/>
      <c r="I96" s="14"/>
      <c r="J96" s="15"/>
      <c r="K96" s="15"/>
      <c r="L96" s="96" t="s">
        <v>12</v>
      </c>
      <c r="M96" s="97">
        <f>VLOOKUP(L94,'ＪＯＣ申込書'!$B$47:$T$64,19,0)</f>
        <v>0</v>
      </c>
      <c r="N96" s="17">
        <f>VLOOKUP(L94,'ＪＯＣ申込書'!$B$47:$P$64,8,0)</f>
        <v>0</v>
      </c>
      <c r="O96" s="4"/>
      <c r="P96" s="14"/>
      <c r="Q96" s="15"/>
      <c r="R96" s="15"/>
      <c r="S96" s="96" t="s">
        <v>12</v>
      </c>
      <c r="T96" s="97">
        <f>VLOOKUP(S94,'ＪＯＣ申込書'!$B$47:$T$64,19,0)</f>
        <v>0</v>
      </c>
      <c r="U96" s="17">
        <f>VLOOKUP(S94,'ＪＯＣ申込書'!$B$47:$P$64,8,0)</f>
        <v>0</v>
      </c>
      <c r="V96" s="4"/>
      <c r="W96" s="14"/>
    </row>
    <row r="97" spans="1:23" ht="13.5" customHeight="1">
      <c r="A97" s="2"/>
      <c r="B97" s="3"/>
      <c r="C97" s="3"/>
      <c r="D97" s="3"/>
      <c r="E97" s="3"/>
      <c r="F97" s="3"/>
      <c r="G97" s="3"/>
      <c r="H97" s="2"/>
      <c r="I97" s="3"/>
      <c r="J97" s="3"/>
      <c r="K97" s="3"/>
      <c r="L97" s="3"/>
      <c r="M97" s="3"/>
      <c r="N97" s="3"/>
      <c r="O97" s="2"/>
      <c r="P97" s="3"/>
      <c r="Q97" s="3"/>
      <c r="R97" s="3"/>
      <c r="S97" s="3"/>
      <c r="T97" s="3"/>
      <c r="U97" s="3"/>
      <c r="V97" s="2"/>
      <c r="W97" s="3"/>
    </row>
    <row r="98" spans="1:23" ht="14.25" customHeight="1" thickBot="1">
      <c r="A98" s="4"/>
      <c r="B98" s="5"/>
      <c r="C98" s="6"/>
      <c r="D98" s="6"/>
      <c r="E98" s="6"/>
      <c r="F98" s="6"/>
      <c r="G98" s="6"/>
      <c r="H98" s="4"/>
      <c r="I98" s="5"/>
      <c r="J98" s="6"/>
      <c r="K98" s="6"/>
      <c r="L98" s="6"/>
      <c r="M98" s="6"/>
      <c r="N98" s="6"/>
      <c r="O98" s="4"/>
      <c r="P98" s="5"/>
      <c r="Q98" s="6"/>
      <c r="R98" s="6"/>
      <c r="S98" s="6"/>
      <c r="T98" s="6"/>
      <c r="U98" s="6"/>
      <c r="V98" s="4"/>
      <c r="W98" s="5"/>
    </row>
    <row r="99" spans="1:23" ht="34.5" customHeight="1" thickBot="1">
      <c r="A99" s="4"/>
      <c r="B99" s="5"/>
      <c r="C99" s="302">
        <f>'ＪＯＣ申込書'!$B$2</f>
        <v>0</v>
      </c>
      <c r="D99" s="303"/>
      <c r="E99" s="303"/>
      <c r="F99" s="297">
        <f>'ＪＯＣ申込書'!$B$4</f>
        <v>0</v>
      </c>
      <c r="G99" s="298"/>
      <c r="H99" s="4"/>
      <c r="I99" s="5"/>
      <c r="J99" s="302">
        <f>'ＪＯＣ申込書'!$B$2</f>
        <v>0</v>
      </c>
      <c r="K99" s="303"/>
      <c r="L99" s="303"/>
      <c r="M99" s="297">
        <f>'ＪＯＣ申込書'!$B$4</f>
        <v>0</v>
      </c>
      <c r="N99" s="298"/>
      <c r="O99" s="4"/>
      <c r="P99" s="5"/>
      <c r="Q99" s="302">
        <f>'ＪＯＣ申込書'!$B$2</f>
        <v>0</v>
      </c>
      <c r="R99" s="303"/>
      <c r="S99" s="303"/>
      <c r="T99" s="297">
        <f>'ＪＯＣ申込書'!$B$4</f>
        <v>0</v>
      </c>
      <c r="U99" s="298"/>
      <c r="V99" s="4"/>
      <c r="W99" s="5"/>
    </row>
    <row r="100" spans="1:23" ht="21.75" customHeight="1">
      <c r="A100" s="4"/>
      <c r="B100" s="5"/>
      <c r="C100" s="299" t="s">
        <v>126</v>
      </c>
      <c r="D100" s="300"/>
      <c r="E100" s="301"/>
      <c r="F100" s="299" t="s">
        <v>127</v>
      </c>
      <c r="G100" s="301"/>
      <c r="H100" s="4"/>
      <c r="I100" s="5"/>
      <c r="J100" s="299" t="s">
        <v>126</v>
      </c>
      <c r="K100" s="300"/>
      <c r="L100" s="301"/>
      <c r="M100" s="299" t="s">
        <v>127</v>
      </c>
      <c r="N100" s="301"/>
      <c r="O100" s="4"/>
      <c r="P100" s="5"/>
      <c r="Q100" s="299" t="s">
        <v>126</v>
      </c>
      <c r="R100" s="300"/>
      <c r="S100" s="301"/>
      <c r="T100" s="299" t="s">
        <v>127</v>
      </c>
      <c r="U100" s="301"/>
      <c r="V100" s="4"/>
      <c r="W100" s="5"/>
    </row>
    <row r="101" spans="1:23" ht="21.75" customHeight="1" thickBot="1">
      <c r="A101" s="4"/>
      <c r="B101" s="5"/>
      <c r="C101" s="294" t="str">
        <f>IF('ＪＯＣ申込書'!$B$3="女","GS","BS")</f>
        <v>BS</v>
      </c>
      <c r="D101" s="295"/>
      <c r="E101" s="296"/>
      <c r="F101" s="294">
        <f>VLOOKUP(E103,'ＪＯＣ申込書'!$B$47:$P$64,12,0)</f>
      </c>
      <c r="G101" s="296"/>
      <c r="H101" s="4"/>
      <c r="I101" s="5"/>
      <c r="J101" s="294" t="str">
        <f>IF('ＪＯＣ申込書'!$B$3="女","GS","BS")</f>
        <v>BS</v>
      </c>
      <c r="K101" s="295"/>
      <c r="L101" s="296"/>
      <c r="M101" s="294">
        <f>VLOOKUP(L103,'ＪＯＣ申込書'!$B$47:$P$64,12,0)</f>
      </c>
      <c r="N101" s="296"/>
      <c r="O101" s="4"/>
      <c r="P101" s="5"/>
      <c r="Q101" s="294" t="str">
        <f>IF('ＪＯＣ申込書'!$B$3="女","GS","BS")</f>
        <v>BS</v>
      </c>
      <c r="R101" s="295"/>
      <c r="S101" s="296"/>
      <c r="T101" s="294">
        <f>VLOOKUP(S103,'ＪＯＣ申込書'!$B$47:$P$64,12,0)</f>
      </c>
      <c r="U101" s="296"/>
      <c r="V101" s="4"/>
      <c r="W101" s="5"/>
    </row>
    <row r="102" spans="1:23" ht="24" customHeight="1">
      <c r="A102" s="4"/>
      <c r="B102" s="5"/>
      <c r="C102" s="7" t="s">
        <v>121</v>
      </c>
      <c r="D102" s="8" t="s">
        <v>122</v>
      </c>
      <c r="E102" s="9" t="s">
        <v>123</v>
      </c>
      <c r="F102" s="10" t="s">
        <v>128</v>
      </c>
      <c r="G102" s="11" t="s">
        <v>125</v>
      </c>
      <c r="H102" s="4"/>
      <c r="I102" s="5"/>
      <c r="J102" s="7" t="s">
        <v>121</v>
      </c>
      <c r="K102" s="8" t="s">
        <v>122</v>
      </c>
      <c r="L102" s="9" t="s">
        <v>123</v>
      </c>
      <c r="M102" s="10" t="s">
        <v>128</v>
      </c>
      <c r="N102" s="11" t="s">
        <v>125</v>
      </c>
      <c r="O102" s="4"/>
      <c r="P102" s="5"/>
      <c r="Q102" s="7" t="s">
        <v>121</v>
      </c>
      <c r="R102" s="8" t="s">
        <v>122</v>
      </c>
      <c r="S102" s="9" t="s">
        <v>123</v>
      </c>
      <c r="T102" s="10" t="s">
        <v>128</v>
      </c>
      <c r="U102" s="11" t="s">
        <v>125</v>
      </c>
      <c r="V102" s="4"/>
      <c r="W102" s="5"/>
    </row>
    <row r="103" spans="1:23" ht="136.5" customHeight="1">
      <c r="A103" s="4"/>
      <c r="B103" s="5"/>
      <c r="C103" s="290">
        <f>VLOOKUP(E103,'ＪＯＣ申込書'!$B$47:$P$64,15,0)</f>
        <v>0</v>
      </c>
      <c r="D103" s="292">
        <f>VLOOKUP(E103,'ＪＯＣ申込書'!$B$47:$P$64,14,0)</f>
        <v>0</v>
      </c>
      <c r="E103" s="12">
        <v>13</v>
      </c>
      <c r="F103" s="290">
        <f>VLOOKUP(E103,'ＪＯＣ申込書'!$B$47:$T$64,17,0)&amp;VLOOKUP(E103,'ＪＯＣ申込書'!$B$47:$T$64,18,0)</f>
      </c>
      <c r="G103" s="292">
        <f>VLOOKUP(E103,'ＪＯＣ申込書'!$B$47:$P$64,3,0)&amp;VLOOKUP(E103,'ＪＯＣ申込書'!$B$47:$P$64,4,0)</f>
      </c>
      <c r="H103" s="4"/>
      <c r="I103" s="5"/>
      <c r="J103" s="290">
        <f>VLOOKUP(L103,'ＪＯＣ申込書'!$B$47:$P$64,15,0)</f>
        <v>0</v>
      </c>
      <c r="K103" s="292">
        <f>VLOOKUP(L103,'ＪＯＣ申込書'!$B$47:$P$64,14,0)</f>
        <v>0</v>
      </c>
      <c r="L103" s="12">
        <v>14</v>
      </c>
      <c r="M103" s="290">
        <f>VLOOKUP(L103,'ＪＯＣ申込書'!$B$47:$T$64,17,0)&amp;VLOOKUP(L103,'ＪＯＣ申込書'!$B$47:$T$64,18,0)</f>
      </c>
      <c r="N103" s="292">
        <f>VLOOKUP(L103,'ＪＯＣ申込書'!$B$47:$P$64,3,0)&amp;VLOOKUP(L103,'ＪＯＣ申込書'!$B$47:$P$64,4,0)</f>
      </c>
      <c r="O103" s="4"/>
      <c r="P103" s="5"/>
      <c r="Q103" s="290">
        <f>VLOOKUP(S103,'ＪＯＣ申込書'!$B$47:$P$64,15,0)</f>
        <v>0</v>
      </c>
      <c r="R103" s="292">
        <f>VLOOKUP(S103,'ＪＯＣ申込書'!$B$47:$P$64,14,0)</f>
        <v>0</v>
      </c>
      <c r="S103" s="12">
        <v>15</v>
      </c>
      <c r="T103" s="290">
        <f>VLOOKUP(S103,'ＪＯＣ申込書'!$B$47:$T$64,17,0)&amp;VLOOKUP(S103,'ＪＯＣ申込書'!$B$47:$T$64,18,0)</f>
      </c>
      <c r="U103" s="292">
        <f>VLOOKUP(S103,'ＪＯＣ申込書'!$B$47:$P$64,3,0)&amp;VLOOKUP(S103,'ＪＯＣ申込書'!$B$47:$P$64,4,0)</f>
      </c>
      <c r="V103" s="4"/>
      <c r="W103" s="5"/>
    </row>
    <row r="104" spans="1:23" ht="21" customHeight="1" thickBot="1">
      <c r="A104" s="4"/>
      <c r="B104" s="5"/>
      <c r="C104" s="291"/>
      <c r="D104" s="293"/>
      <c r="E104" s="13" t="s">
        <v>11</v>
      </c>
      <c r="F104" s="291"/>
      <c r="G104" s="293"/>
      <c r="H104" s="4"/>
      <c r="I104" s="5"/>
      <c r="J104" s="291"/>
      <c r="K104" s="293"/>
      <c r="L104" s="13" t="s">
        <v>11</v>
      </c>
      <c r="M104" s="291"/>
      <c r="N104" s="293"/>
      <c r="O104" s="4"/>
      <c r="P104" s="5"/>
      <c r="Q104" s="291"/>
      <c r="R104" s="293"/>
      <c r="S104" s="13" t="s">
        <v>11</v>
      </c>
      <c r="T104" s="291"/>
      <c r="U104" s="293"/>
      <c r="V104" s="4"/>
      <c r="W104" s="5"/>
    </row>
    <row r="105" spans="1:23" ht="21" customHeight="1" thickBot="1">
      <c r="A105" s="4"/>
      <c r="B105" s="14"/>
      <c r="C105" s="15"/>
      <c r="D105" s="15"/>
      <c r="E105" s="96" t="s">
        <v>12</v>
      </c>
      <c r="F105" s="97">
        <f>VLOOKUP(E103,'ＪＯＣ申込書'!$B$47:$T$64,19,0)</f>
        <v>0</v>
      </c>
      <c r="G105" s="17">
        <f>VLOOKUP(E103,'ＪＯＣ申込書'!$B$47:$P$64,8,0)</f>
        <v>0</v>
      </c>
      <c r="H105" s="4"/>
      <c r="I105" s="14"/>
      <c r="J105" s="15"/>
      <c r="K105" s="15"/>
      <c r="L105" s="96" t="s">
        <v>12</v>
      </c>
      <c r="M105" s="97">
        <f>VLOOKUP(L103,'ＪＯＣ申込書'!$B$47:$T$64,19,0)</f>
        <v>0</v>
      </c>
      <c r="N105" s="17">
        <f>VLOOKUP(L103,'ＪＯＣ申込書'!$B$47:$P$64,8,0)</f>
        <v>0</v>
      </c>
      <c r="O105" s="4"/>
      <c r="P105" s="14"/>
      <c r="Q105" s="15"/>
      <c r="R105" s="15"/>
      <c r="S105" s="96" t="s">
        <v>12</v>
      </c>
      <c r="T105" s="97">
        <f>VLOOKUP(S103,'ＪＯＣ申込書'!$B$47:$T$64,19,0)</f>
        <v>0</v>
      </c>
      <c r="U105" s="17">
        <f>VLOOKUP(S103,'ＪＯＣ申込書'!$B$47:$P$64,8,0)</f>
        <v>0</v>
      </c>
      <c r="V105" s="4"/>
      <c r="W105" s="14"/>
    </row>
    <row r="106" spans="1:23" ht="13.5" customHeight="1">
      <c r="A106" s="2"/>
      <c r="B106" s="3"/>
      <c r="C106" s="3"/>
      <c r="D106" s="3"/>
      <c r="E106" s="3"/>
      <c r="F106" s="3"/>
      <c r="G106" s="3"/>
      <c r="H106" s="2"/>
      <c r="I106" s="3"/>
      <c r="J106" s="3"/>
      <c r="K106" s="3"/>
      <c r="L106" s="3"/>
      <c r="M106" s="3"/>
      <c r="N106" s="3"/>
      <c r="O106" s="2"/>
      <c r="P106" s="3"/>
      <c r="Q106" s="3"/>
      <c r="R106" s="3"/>
      <c r="S106" s="3"/>
      <c r="T106" s="3"/>
      <c r="U106" s="3"/>
      <c r="V106" s="2"/>
      <c r="W106" s="3"/>
    </row>
    <row r="107" spans="1:23" ht="14.25" customHeight="1" thickBot="1">
      <c r="A107" s="4"/>
      <c r="B107" s="5"/>
      <c r="C107" s="6"/>
      <c r="D107" s="6"/>
      <c r="E107" s="6"/>
      <c r="F107" s="6"/>
      <c r="G107" s="6"/>
      <c r="H107" s="4"/>
      <c r="I107" s="5"/>
      <c r="J107" s="6"/>
      <c r="K107" s="6"/>
      <c r="L107" s="6"/>
      <c r="M107" s="6"/>
      <c r="N107" s="6"/>
      <c r="O107" s="4"/>
      <c r="P107" s="5"/>
      <c r="Q107" s="6"/>
      <c r="R107" s="6"/>
      <c r="S107" s="6"/>
      <c r="T107" s="6"/>
      <c r="U107" s="6"/>
      <c r="V107" s="4"/>
      <c r="W107" s="5"/>
    </row>
    <row r="108" spans="1:23" ht="34.5" customHeight="1" thickBot="1">
      <c r="A108" s="4"/>
      <c r="B108" s="5"/>
      <c r="C108" s="302">
        <f>'ＪＯＣ申込書'!$B$2</f>
        <v>0</v>
      </c>
      <c r="D108" s="303"/>
      <c r="E108" s="303"/>
      <c r="F108" s="297">
        <f>'ＪＯＣ申込書'!$B$4</f>
        <v>0</v>
      </c>
      <c r="G108" s="298"/>
      <c r="H108" s="4"/>
      <c r="I108" s="5"/>
      <c r="J108" s="302">
        <f>'ＪＯＣ申込書'!$B$2</f>
        <v>0</v>
      </c>
      <c r="K108" s="303"/>
      <c r="L108" s="303"/>
      <c r="M108" s="297">
        <f>'ＪＯＣ申込書'!$B$4</f>
        <v>0</v>
      </c>
      <c r="N108" s="298"/>
      <c r="O108" s="4"/>
      <c r="P108" s="5"/>
      <c r="Q108" s="302">
        <f>'ＪＯＣ申込書'!$B$2</f>
        <v>0</v>
      </c>
      <c r="R108" s="303"/>
      <c r="S108" s="303"/>
      <c r="T108" s="297">
        <f>'ＪＯＣ申込書'!$B$4</f>
        <v>0</v>
      </c>
      <c r="U108" s="298"/>
      <c r="V108" s="4"/>
      <c r="W108" s="5"/>
    </row>
    <row r="109" spans="1:23" ht="21.75" customHeight="1">
      <c r="A109" s="4"/>
      <c r="B109" s="5"/>
      <c r="C109" s="299" t="s">
        <v>126</v>
      </c>
      <c r="D109" s="300"/>
      <c r="E109" s="301"/>
      <c r="F109" s="299" t="s">
        <v>127</v>
      </c>
      <c r="G109" s="301"/>
      <c r="H109" s="4"/>
      <c r="I109" s="5"/>
      <c r="J109" s="299" t="s">
        <v>126</v>
      </c>
      <c r="K109" s="300"/>
      <c r="L109" s="301"/>
      <c r="M109" s="299" t="s">
        <v>127</v>
      </c>
      <c r="N109" s="301"/>
      <c r="O109" s="4"/>
      <c r="P109" s="5"/>
      <c r="Q109" s="299" t="s">
        <v>126</v>
      </c>
      <c r="R109" s="300"/>
      <c r="S109" s="301"/>
      <c r="T109" s="299" t="s">
        <v>127</v>
      </c>
      <c r="U109" s="301"/>
      <c r="V109" s="4"/>
      <c r="W109" s="5"/>
    </row>
    <row r="110" spans="1:23" ht="21.75" customHeight="1" thickBot="1">
      <c r="A110" s="4"/>
      <c r="B110" s="5"/>
      <c r="C110" s="294" t="str">
        <f>IF('ＪＯＣ申込書'!$B$3="女","GS","BS")</f>
        <v>BS</v>
      </c>
      <c r="D110" s="295"/>
      <c r="E110" s="296"/>
      <c r="F110" s="294">
        <f>VLOOKUP(E112,'ＪＯＣ申込書'!$B$47:$P$64,12,0)</f>
      </c>
      <c r="G110" s="296"/>
      <c r="H110" s="4"/>
      <c r="I110" s="5"/>
      <c r="J110" s="294" t="str">
        <f>IF('ＪＯＣ申込書'!$B$3="女","GS","BS")</f>
        <v>BS</v>
      </c>
      <c r="K110" s="295"/>
      <c r="L110" s="296"/>
      <c r="M110" s="294">
        <f>VLOOKUP(L112,'ＪＯＣ申込書'!$B$47:$P$64,12,0)</f>
      </c>
      <c r="N110" s="296"/>
      <c r="O110" s="4"/>
      <c r="P110" s="5"/>
      <c r="Q110" s="294" t="str">
        <f>IF('ＪＯＣ申込書'!$B$3="女","GS","BS")</f>
        <v>BS</v>
      </c>
      <c r="R110" s="295"/>
      <c r="S110" s="296"/>
      <c r="T110" s="294">
        <f>VLOOKUP(S112,'ＪＯＣ申込書'!$B$47:$P$64,12,0)</f>
      </c>
      <c r="U110" s="296"/>
      <c r="V110" s="4"/>
      <c r="W110" s="5"/>
    </row>
    <row r="111" spans="1:23" ht="24" customHeight="1">
      <c r="A111" s="4"/>
      <c r="B111" s="5"/>
      <c r="C111" s="7" t="s">
        <v>121</v>
      </c>
      <c r="D111" s="8" t="s">
        <v>122</v>
      </c>
      <c r="E111" s="9" t="s">
        <v>123</v>
      </c>
      <c r="F111" s="10" t="s">
        <v>128</v>
      </c>
      <c r="G111" s="11" t="s">
        <v>125</v>
      </c>
      <c r="H111" s="4"/>
      <c r="I111" s="5"/>
      <c r="J111" s="7" t="s">
        <v>121</v>
      </c>
      <c r="K111" s="8" t="s">
        <v>122</v>
      </c>
      <c r="L111" s="9" t="s">
        <v>123</v>
      </c>
      <c r="M111" s="10" t="s">
        <v>128</v>
      </c>
      <c r="N111" s="11" t="s">
        <v>125</v>
      </c>
      <c r="O111" s="4"/>
      <c r="P111" s="5"/>
      <c r="Q111" s="7" t="s">
        <v>121</v>
      </c>
      <c r="R111" s="8" t="s">
        <v>122</v>
      </c>
      <c r="S111" s="9" t="s">
        <v>123</v>
      </c>
      <c r="T111" s="10" t="s">
        <v>128</v>
      </c>
      <c r="U111" s="11" t="s">
        <v>125</v>
      </c>
      <c r="V111" s="4"/>
      <c r="W111" s="5"/>
    </row>
    <row r="112" spans="1:23" ht="136.5" customHeight="1">
      <c r="A112" s="4"/>
      <c r="B112" s="5"/>
      <c r="C112" s="290">
        <f>VLOOKUP(E112,'ＪＯＣ申込書'!$B$47:$P$64,15,0)</f>
        <v>0</v>
      </c>
      <c r="D112" s="292">
        <f>VLOOKUP(E112,'ＪＯＣ申込書'!$B$47:$P$64,14,0)</f>
        <v>0</v>
      </c>
      <c r="E112" s="12">
        <v>16</v>
      </c>
      <c r="F112" s="290">
        <f>VLOOKUP(E112,'ＪＯＣ申込書'!$B$47:$T$64,17,0)&amp;VLOOKUP(E112,'ＪＯＣ申込書'!$B$47:$T$64,18,0)</f>
      </c>
      <c r="G112" s="292">
        <f>VLOOKUP(E112,'ＪＯＣ申込書'!$B$47:$P$64,3,0)&amp;VLOOKUP(E112,'ＪＯＣ申込書'!$B$47:$P$64,4,0)</f>
      </c>
      <c r="H112" s="4"/>
      <c r="I112" s="5"/>
      <c r="J112" s="290">
        <f>VLOOKUP(L112,'ＪＯＣ申込書'!$B$47:$P$64,15,0)</f>
        <v>0</v>
      </c>
      <c r="K112" s="292">
        <f>VLOOKUP(L112,'ＪＯＣ申込書'!$B$47:$P$64,14,0)</f>
        <v>0</v>
      </c>
      <c r="L112" s="12">
        <v>17</v>
      </c>
      <c r="M112" s="290">
        <f>VLOOKUP(L112,'ＪＯＣ申込書'!$B$47:$T$64,17,0)&amp;VLOOKUP(L112,'ＪＯＣ申込書'!$B$47:$T$64,18,0)</f>
      </c>
      <c r="N112" s="292">
        <f>VLOOKUP(L112,'ＪＯＣ申込書'!$B$47:$P$64,3,0)&amp;VLOOKUP(L112,'ＪＯＣ申込書'!$B$47:$P$64,4,0)</f>
      </c>
      <c r="O112" s="4"/>
      <c r="P112" s="5"/>
      <c r="Q112" s="290">
        <f>VLOOKUP(S112,'ＪＯＣ申込書'!$B$47:$P$64,15,0)</f>
        <v>0</v>
      </c>
      <c r="R112" s="292">
        <f>VLOOKUP(S112,'ＪＯＣ申込書'!$B$47:$P$64,14,0)</f>
        <v>0</v>
      </c>
      <c r="S112" s="12">
        <v>18</v>
      </c>
      <c r="T112" s="290">
        <f>VLOOKUP(S112,'ＪＯＣ申込書'!$B$47:$T$64,17,0)&amp;VLOOKUP(S112,'ＪＯＣ申込書'!$B$47:$T$64,18,0)</f>
      </c>
      <c r="U112" s="292">
        <f>VLOOKUP(S112,'ＪＯＣ申込書'!$B$47:$P$64,3,0)&amp;VLOOKUP(S112,'ＪＯＣ申込書'!$B$47:$P$64,4,0)</f>
      </c>
      <c r="V112" s="4"/>
      <c r="W112" s="5"/>
    </row>
    <row r="113" spans="1:23" ht="21" customHeight="1" thickBot="1">
      <c r="A113" s="4"/>
      <c r="B113" s="5"/>
      <c r="C113" s="291"/>
      <c r="D113" s="293"/>
      <c r="E113" s="13" t="s">
        <v>11</v>
      </c>
      <c r="F113" s="291"/>
      <c r="G113" s="293"/>
      <c r="H113" s="4"/>
      <c r="I113" s="5"/>
      <c r="J113" s="291"/>
      <c r="K113" s="293"/>
      <c r="L113" s="13" t="s">
        <v>11</v>
      </c>
      <c r="M113" s="291"/>
      <c r="N113" s="293"/>
      <c r="O113" s="4"/>
      <c r="P113" s="5"/>
      <c r="Q113" s="291"/>
      <c r="R113" s="293"/>
      <c r="S113" s="13" t="s">
        <v>11</v>
      </c>
      <c r="T113" s="291"/>
      <c r="U113" s="293"/>
      <c r="V113" s="4"/>
      <c r="W113" s="5"/>
    </row>
    <row r="114" spans="1:23" ht="21" customHeight="1" thickBot="1">
      <c r="A114" s="4"/>
      <c r="B114" s="5"/>
      <c r="C114" s="15"/>
      <c r="D114" s="15"/>
      <c r="E114" s="96" t="s">
        <v>12</v>
      </c>
      <c r="F114" s="97">
        <f>VLOOKUP(E112,'ＪＯＣ申込書'!$B$47:$T$64,19,0)</f>
        <v>0</v>
      </c>
      <c r="G114" s="17">
        <f>VLOOKUP(E112,'ＪＯＣ申込書'!$B$47:$P$64,8,0)</f>
        <v>0</v>
      </c>
      <c r="H114" s="4"/>
      <c r="I114" s="14"/>
      <c r="J114" s="15"/>
      <c r="K114" s="15"/>
      <c r="L114" s="96" t="s">
        <v>12</v>
      </c>
      <c r="M114" s="97">
        <f>VLOOKUP(L112,'ＪＯＣ申込書'!$B$47:$T$64,19,0)</f>
        <v>0</v>
      </c>
      <c r="N114" s="17">
        <f>VLOOKUP(L112,'ＪＯＣ申込書'!$B$47:$P$64,8,0)</f>
        <v>0</v>
      </c>
      <c r="O114" s="4"/>
      <c r="P114" s="14"/>
      <c r="Q114" s="15"/>
      <c r="R114" s="15"/>
      <c r="S114" s="96" t="s">
        <v>12</v>
      </c>
      <c r="T114" s="97">
        <f>VLOOKUP(S112,'ＪＯＣ申込書'!$B$47:$T$64,19,0)</f>
        <v>0</v>
      </c>
      <c r="U114" s="17">
        <f>VLOOKUP(S112,'ＪＯＣ申込書'!$B$47:$P$64,8,0)</f>
        <v>0</v>
      </c>
      <c r="V114" s="4"/>
      <c r="W114" s="5"/>
    </row>
    <row r="115" spans="1:23" ht="13.5" customHeight="1">
      <c r="A115" s="4"/>
      <c r="B115" s="5"/>
      <c r="C115" s="6"/>
      <c r="D115" s="6"/>
      <c r="E115" s="6"/>
      <c r="F115" s="6"/>
      <c r="G115" s="6"/>
      <c r="H115" s="4"/>
      <c r="I115" s="5"/>
      <c r="J115" s="6"/>
      <c r="K115" s="6"/>
      <c r="L115" s="6"/>
      <c r="M115" s="6"/>
      <c r="N115" s="6"/>
      <c r="O115" s="4"/>
      <c r="P115" s="5"/>
      <c r="Q115" s="6"/>
      <c r="R115" s="6"/>
      <c r="S115" s="6"/>
      <c r="T115" s="6"/>
      <c r="U115" s="6"/>
      <c r="V115" s="4"/>
      <c r="W115" s="5"/>
    </row>
    <row r="120" ht="14.25" thickBot="1"/>
    <row r="121" ht="13.5">
      <c r="X121" s="32" t="s">
        <v>21</v>
      </c>
    </row>
    <row r="122" ht="13.5">
      <c r="X122" s="39" t="s">
        <v>26</v>
      </c>
    </row>
    <row r="123" ht="14.25" thickBot="1">
      <c r="X123" s="37" t="s">
        <v>30</v>
      </c>
    </row>
  </sheetData>
  <sheetProtection/>
  <mergeCells count="360">
    <mergeCell ref="Q3:S3"/>
    <mergeCell ref="T3:U3"/>
    <mergeCell ref="Q4:S4"/>
    <mergeCell ref="T4:U4"/>
    <mergeCell ref="C3:E3"/>
    <mergeCell ref="F3:G3"/>
    <mergeCell ref="C4:E4"/>
    <mergeCell ref="F4:G4"/>
    <mergeCell ref="J4:L4"/>
    <mergeCell ref="M4:N4"/>
    <mergeCell ref="J3:L3"/>
    <mergeCell ref="M3:N3"/>
    <mergeCell ref="C5:E5"/>
    <mergeCell ref="F5:G5"/>
    <mergeCell ref="J5:L5"/>
    <mergeCell ref="M5:N5"/>
    <mergeCell ref="C7:C8"/>
    <mergeCell ref="D7:D8"/>
    <mergeCell ref="G7:G8"/>
    <mergeCell ref="F7:F8"/>
    <mergeCell ref="T7:T8"/>
    <mergeCell ref="U7:U8"/>
    <mergeCell ref="Q5:S5"/>
    <mergeCell ref="T5:U5"/>
    <mergeCell ref="M12:N12"/>
    <mergeCell ref="Q7:Q8"/>
    <mergeCell ref="R7:R8"/>
    <mergeCell ref="J7:J8"/>
    <mergeCell ref="K7:K8"/>
    <mergeCell ref="M7:M8"/>
    <mergeCell ref="N7:N8"/>
    <mergeCell ref="Q12:S12"/>
    <mergeCell ref="T12:U12"/>
    <mergeCell ref="C13:E13"/>
    <mergeCell ref="F13:G13"/>
    <mergeCell ref="J13:L13"/>
    <mergeCell ref="M13:N13"/>
    <mergeCell ref="Q13:S13"/>
    <mergeCell ref="T13:U13"/>
    <mergeCell ref="C12:E12"/>
    <mergeCell ref="F12:G12"/>
    <mergeCell ref="J12:L12"/>
    <mergeCell ref="C14:E14"/>
    <mergeCell ref="F14:G14"/>
    <mergeCell ref="J14:L14"/>
    <mergeCell ref="M14:N14"/>
    <mergeCell ref="C16:C17"/>
    <mergeCell ref="D16:D17"/>
    <mergeCell ref="F16:F17"/>
    <mergeCell ref="G16:G17"/>
    <mergeCell ref="J16:J17"/>
    <mergeCell ref="K16:K17"/>
    <mergeCell ref="T16:T17"/>
    <mergeCell ref="U16:U17"/>
    <mergeCell ref="Q14:S14"/>
    <mergeCell ref="T14:U14"/>
    <mergeCell ref="M21:N21"/>
    <mergeCell ref="Q16:Q17"/>
    <mergeCell ref="R16:R17"/>
    <mergeCell ref="M16:M17"/>
    <mergeCell ref="N16:N17"/>
    <mergeCell ref="Q21:S21"/>
    <mergeCell ref="T21:U21"/>
    <mergeCell ref="C22:E22"/>
    <mergeCell ref="F22:G22"/>
    <mergeCell ref="J22:L22"/>
    <mergeCell ref="M22:N22"/>
    <mergeCell ref="Q22:S22"/>
    <mergeCell ref="T22:U22"/>
    <mergeCell ref="C21:E21"/>
    <mergeCell ref="F21:G21"/>
    <mergeCell ref="J21:L21"/>
    <mergeCell ref="C23:E23"/>
    <mergeCell ref="F23:G23"/>
    <mergeCell ref="J23:L23"/>
    <mergeCell ref="M23:N23"/>
    <mergeCell ref="C25:C26"/>
    <mergeCell ref="D25:D26"/>
    <mergeCell ref="F25:F26"/>
    <mergeCell ref="G25:G26"/>
    <mergeCell ref="J25:J26"/>
    <mergeCell ref="K25:K26"/>
    <mergeCell ref="T25:T26"/>
    <mergeCell ref="U25:U26"/>
    <mergeCell ref="Q23:S23"/>
    <mergeCell ref="T23:U23"/>
    <mergeCell ref="M32:N32"/>
    <mergeCell ref="Q25:Q26"/>
    <mergeCell ref="R25:R26"/>
    <mergeCell ref="M25:M26"/>
    <mergeCell ref="N25:N26"/>
    <mergeCell ref="Q32:S32"/>
    <mergeCell ref="T32:U32"/>
    <mergeCell ref="C33:E33"/>
    <mergeCell ref="F33:G33"/>
    <mergeCell ref="J33:L33"/>
    <mergeCell ref="M33:N33"/>
    <mergeCell ref="Q33:S33"/>
    <mergeCell ref="T33:U33"/>
    <mergeCell ref="C32:E32"/>
    <mergeCell ref="F32:G32"/>
    <mergeCell ref="J32:L32"/>
    <mergeCell ref="C34:E34"/>
    <mergeCell ref="F34:G34"/>
    <mergeCell ref="J34:L34"/>
    <mergeCell ref="M34:N34"/>
    <mergeCell ref="C36:C37"/>
    <mergeCell ref="D36:D37"/>
    <mergeCell ref="F36:F37"/>
    <mergeCell ref="G36:G37"/>
    <mergeCell ref="J36:J37"/>
    <mergeCell ref="K36:K37"/>
    <mergeCell ref="T36:T37"/>
    <mergeCell ref="U36:U37"/>
    <mergeCell ref="Q34:S34"/>
    <mergeCell ref="T34:U34"/>
    <mergeCell ref="M41:N41"/>
    <mergeCell ref="Q36:Q37"/>
    <mergeCell ref="R36:R37"/>
    <mergeCell ref="M36:M37"/>
    <mergeCell ref="N36:N37"/>
    <mergeCell ref="Q41:S41"/>
    <mergeCell ref="T41:U41"/>
    <mergeCell ref="C42:E42"/>
    <mergeCell ref="F42:G42"/>
    <mergeCell ref="J42:L42"/>
    <mergeCell ref="M42:N42"/>
    <mergeCell ref="Q42:S42"/>
    <mergeCell ref="T42:U42"/>
    <mergeCell ref="C41:E41"/>
    <mergeCell ref="F41:G41"/>
    <mergeCell ref="J41:L41"/>
    <mergeCell ref="C43:E43"/>
    <mergeCell ref="F43:G43"/>
    <mergeCell ref="J43:L43"/>
    <mergeCell ref="M43:N43"/>
    <mergeCell ref="C45:C46"/>
    <mergeCell ref="D45:D46"/>
    <mergeCell ref="F45:F46"/>
    <mergeCell ref="G45:G46"/>
    <mergeCell ref="J45:J46"/>
    <mergeCell ref="K45:K46"/>
    <mergeCell ref="T45:T46"/>
    <mergeCell ref="U45:U46"/>
    <mergeCell ref="Q43:S43"/>
    <mergeCell ref="T43:U43"/>
    <mergeCell ref="M50:N50"/>
    <mergeCell ref="Q45:Q46"/>
    <mergeCell ref="R45:R46"/>
    <mergeCell ref="M45:M46"/>
    <mergeCell ref="N45:N46"/>
    <mergeCell ref="Q50:S50"/>
    <mergeCell ref="T50:U50"/>
    <mergeCell ref="C51:E51"/>
    <mergeCell ref="F51:G51"/>
    <mergeCell ref="J51:L51"/>
    <mergeCell ref="M51:N51"/>
    <mergeCell ref="Q51:S51"/>
    <mergeCell ref="T51:U51"/>
    <mergeCell ref="C50:E50"/>
    <mergeCell ref="F50:G50"/>
    <mergeCell ref="J50:L50"/>
    <mergeCell ref="C52:E52"/>
    <mergeCell ref="F52:G52"/>
    <mergeCell ref="J52:L52"/>
    <mergeCell ref="M52:N52"/>
    <mergeCell ref="C54:C55"/>
    <mergeCell ref="D54:D55"/>
    <mergeCell ref="F54:F55"/>
    <mergeCell ref="G54:G55"/>
    <mergeCell ref="J54:J55"/>
    <mergeCell ref="K54:K55"/>
    <mergeCell ref="T54:T55"/>
    <mergeCell ref="U54:U55"/>
    <mergeCell ref="Q52:S52"/>
    <mergeCell ref="T52:U52"/>
    <mergeCell ref="M61:N61"/>
    <mergeCell ref="Q54:Q55"/>
    <mergeCell ref="R54:R55"/>
    <mergeCell ref="M54:M55"/>
    <mergeCell ref="N54:N55"/>
    <mergeCell ref="Q61:S61"/>
    <mergeCell ref="T61:U61"/>
    <mergeCell ref="C62:E62"/>
    <mergeCell ref="F62:G62"/>
    <mergeCell ref="J62:L62"/>
    <mergeCell ref="M62:N62"/>
    <mergeCell ref="Q62:S62"/>
    <mergeCell ref="T62:U62"/>
    <mergeCell ref="C61:E61"/>
    <mergeCell ref="F61:G61"/>
    <mergeCell ref="J61:L61"/>
    <mergeCell ref="C63:E63"/>
    <mergeCell ref="F63:G63"/>
    <mergeCell ref="J63:L63"/>
    <mergeCell ref="M63:N63"/>
    <mergeCell ref="C65:C66"/>
    <mergeCell ref="D65:D66"/>
    <mergeCell ref="F65:F66"/>
    <mergeCell ref="G65:G66"/>
    <mergeCell ref="J65:J66"/>
    <mergeCell ref="K65:K66"/>
    <mergeCell ref="T65:T66"/>
    <mergeCell ref="U65:U66"/>
    <mergeCell ref="Q63:S63"/>
    <mergeCell ref="T63:U63"/>
    <mergeCell ref="M70:N70"/>
    <mergeCell ref="Q65:Q66"/>
    <mergeCell ref="R65:R66"/>
    <mergeCell ref="M65:M66"/>
    <mergeCell ref="N65:N66"/>
    <mergeCell ref="Q70:S70"/>
    <mergeCell ref="T70:U70"/>
    <mergeCell ref="C71:E71"/>
    <mergeCell ref="F71:G71"/>
    <mergeCell ref="J71:L71"/>
    <mergeCell ref="M71:N71"/>
    <mergeCell ref="Q71:S71"/>
    <mergeCell ref="T71:U71"/>
    <mergeCell ref="C70:E70"/>
    <mergeCell ref="F70:G70"/>
    <mergeCell ref="J70:L70"/>
    <mergeCell ref="C72:E72"/>
    <mergeCell ref="F72:G72"/>
    <mergeCell ref="J72:L72"/>
    <mergeCell ref="M72:N72"/>
    <mergeCell ref="C74:C75"/>
    <mergeCell ref="D74:D75"/>
    <mergeCell ref="F74:F75"/>
    <mergeCell ref="G74:G75"/>
    <mergeCell ref="J74:J75"/>
    <mergeCell ref="K74:K75"/>
    <mergeCell ref="T74:T75"/>
    <mergeCell ref="U74:U75"/>
    <mergeCell ref="Q72:S72"/>
    <mergeCell ref="T72:U72"/>
    <mergeCell ref="M79:N79"/>
    <mergeCell ref="Q74:Q75"/>
    <mergeCell ref="R74:R75"/>
    <mergeCell ref="M74:M75"/>
    <mergeCell ref="N74:N75"/>
    <mergeCell ref="Q79:S79"/>
    <mergeCell ref="T79:U79"/>
    <mergeCell ref="C80:E80"/>
    <mergeCell ref="F80:G80"/>
    <mergeCell ref="J80:L80"/>
    <mergeCell ref="M80:N80"/>
    <mergeCell ref="Q80:S80"/>
    <mergeCell ref="T80:U80"/>
    <mergeCell ref="C79:E79"/>
    <mergeCell ref="F79:G79"/>
    <mergeCell ref="J79:L79"/>
    <mergeCell ref="C81:E81"/>
    <mergeCell ref="F81:G81"/>
    <mergeCell ref="J81:L81"/>
    <mergeCell ref="M81:N81"/>
    <mergeCell ref="C83:C84"/>
    <mergeCell ref="D83:D84"/>
    <mergeCell ref="F83:F84"/>
    <mergeCell ref="G83:G84"/>
    <mergeCell ref="J83:J84"/>
    <mergeCell ref="K83:K84"/>
    <mergeCell ref="T83:T84"/>
    <mergeCell ref="U83:U84"/>
    <mergeCell ref="Q81:S81"/>
    <mergeCell ref="T81:U81"/>
    <mergeCell ref="M90:N90"/>
    <mergeCell ref="Q83:Q84"/>
    <mergeCell ref="R83:R84"/>
    <mergeCell ref="M83:M84"/>
    <mergeCell ref="N83:N84"/>
    <mergeCell ref="Q90:S90"/>
    <mergeCell ref="T90:U90"/>
    <mergeCell ref="C91:E91"/>
    <mergeCell ref="F91:G91"/>
    <mergeCell ref="J91:L91"/>
    <mergeCell ref="M91:N91"/>
    <mergeCell ref="Q91:S91"/>
    <mergeCell ref="T91:U91"/>
    <mergeCell ref="C90:E90"/>
    <mergeCell ref="F90:G90"/>
    <mergeCell ref="J90:L90"/>
    <mergeCell ref="C92:E92"/>
    <mergeCell ref="F92:G92"/>
    <mergeCell ref="J92:L92"/>
    <mergeCell ref="M92:N92"/>
    <mergeCell ref="C94:C95"/>
    <mergeCell ref="D94:D95"/>
    <mergeCell ref="F94:F95"/>
    <mergeCell ref="G94:G95"/>
    <mergeCell ref="J94:J95"/>
    <mergeCell ref="K94:K95"/>
    <mergeCell ref="T94:T95"/>
    <mergeCell ref="U94:U95"/>
    <mergeCell ref="Q92:S92"/>
    <mergeCell ref="T92:U92"/>
    <mergeCell ref="M99:N99"/>
    <mergeCell ref="Q94:Q95"/>
    <mergeCell ref="R94:R95"/>
    <mergeCell ref="M94:M95"/>
    <mergeCell ref="N94:N95"/>
    <mergeCell ref="Q99:S99"/>
    <mergeCell ref="T99:U99"/>
    <mergeCell ref="C100:E100"/>
    <mergeCell ref="F100:G100"/>
    <mergeCell ref="J100:L100"/>
    <mergeCell ref="M100:N100"/>
    <mergeCell ref="Q100:S100"/>
    <mergeCell ref="T100:U100"/>
    <mergeCell ref="C99:E99"/>
    <mergeCell ref="F99:G99"/>
    <mergeCell ref="J99:L99"/>
    <mergeCell ref="C101:E101"/>
    <mergeCell ref="F101:G101"/>
    <mergeCell ref="J101:L101"/>
    <mergeCell ref="M101:N101"/>
    <mergeCell ref="C103:C104"/>
    <mergeCell ref="D103:D104"/>
    <mergeCell ref="F103:F104"/>
    <mergeCell ref="G103:G104"/>
    <mergeCell ref="J103:J104"/>
    <mergeCell ref="K103:K104"/>
    <mergeCell ref="T103:T104"/>
    <mergeCell ref="U103:U104"/>
    <mergeCell ref="Q101:S101"/>
    <mergeCell ref="T101:U101"/>
    <mergeCell ref="M108:N108"/>
    <mergeCell ref="Q103:Q104"/>
    <mergeCell ref="R103:R104"/>
    <mergeCell ref="M103:M104"/>
    <mergeCell ref="N103:N104"/>
    <mergeCell ref="Q108:S108"/>
    <mergeCell ref="T108:U108"/>
    <mergeCell ref="C109:E109"/>
    <mergeCell ref="F109:G109"/>
    <mergeCell ref="J109:L109"/>
    <mergeCell ref="M109:N109"/>
    <mergeCell ref="Q109:S109"/>
    <mergeCell ref="T109:U109"/>
    <mergeCell ref="C108:E108"/>
    <mergeCell ref="F108:G108"/>
    <mergeCell ref="J108:L108"/>
    <mergeCell ref="C110:E110"/>
    <mergeCell ref="F110:G110"/>
    <mergeCell ref="J110:L110"/>
    <mergeCell ref="M110:N110"/>
    <mergeCell ref="Q110:S110"/>
    <mergeCell ref="T110:U110"/>
    <mergeCell ref="C112:C113"/>
    <mergeCell ref="D112:D113"/>
    <mergeCell ref="F112:F113"/>
    <mergeCell ref="G112:G113"/>
    <mergeCell ref="J112:J113"/>
    <mergeCell ref="K112:K113"/>
    <mergeCell ref="M112:M113"/>
    <mergeCell ref="N112:N113"/>
    <mergeCell ref="Q112:Q113"/>
    <mergeCell ref="R112:R113"/>
    <mergeCell ref="T112:T113"/>
    <mergeCell ref="U112:U113"/>
  </mergeCells>
  <conditionalFormatting sqref="F3:G3 F90:G90 F99:G99 F70:G70 F79:G79 M79:N79 M90:N90 T90:U90 M3:N3 T79:U79 M99:N99 T99:U99 T3:U3 F12:G12 M12:N12 T12:U12 F21:G21 M21:N21 T21:U21 F32:G32 M32:N32 T32:U32 F41:G41 M41:N41 T41:U41 F50:G50 M50:N50 T50:U50 F61:G61 M61:N61 T61:U61 M70:N70 T70:U70 F108:G108 M108:N108 T108:U108">
    <cfRule type="cellIs" priority="43" dxfId="42" operator="equal" stopIfTrue="1">
      <formula>$X$122</formula>
    </cfRule>
    <cfRule type="cellIs" priority="44" dxfId="41" operator="equal" stopIfTrue="1">
      <formula>$X$121</formula>
    </cfRule>
    <cfRule type="cellIs" priority="45" dxfId="40" operator="equal" stopIfTrue="1">
      <formula>$X$123</formula>
    </cfRule>
  </conditionalFormatting>
  <conditionalFormatting sqref="C7:E9 F9:L9 H7:L8 O7:S9 C16:E18 C25:E27 C36:E38 C54:E56 C45:E47 H16:L18 O16:S18 H25:L27 O25:S27 H36:L38 O36:S38 H45:L47 O45:S47 H54:L56 O54:S56 C65:U67 C74:U76">
    <cfRule type="cellIs" priority="46" dxfId="43" operator="equal" stopIfTrue="1">
      <formula>0</formula>
    </cfRule>
  </conditionalFormatting>
  <conditionalFormatting sqref="T54:U55">
    <cfRule type="cellIs" priority="5" dxfId="43" operator="equal" stopIfTrue="1">
      <formula>0</formula>
    </cfRule>
  </conditionalFormatting>
  <conditionalFormatting sqref="F7:G8">
    <cfRule type="cellIs" priority="41" dxfId="43" operator="equal" stopIfTrue="1">
      <formula>0</formula>
    </cfRule>
  </conditionalFormatting>
  <conditionalFormatting sqref="T56:U56">
    <cfRule type="cellIs" priority="6" dxfId="43" operator="equal" stopIfTrue="1">
      <formula>0</formula>
    </cfRule>
  </conditionalFormatting>
  <conditionalFormatting sqref="M9:N9">
    <cfRule type="cellIs" priority="38" dxfId="43" operator="equal" stopIfTrue="1">
      <formula>0</formula>
    </cfRule>
  </conditionalFormatting>
  <conditionalFormatting sqref="M7:N8">
    <cfRule type="cellIs" priority="37" dxfId="43" operator="equal" stopIfTrue="1">
      <formula>0</formula>
    </cfRule>
  </conditionalFormatting>
  <conditionalFormatting sqref="T9:U9">
    <cfRule type="cellIs" priority="36" dxfId="43" operator="equal" stopIfTrue="1">
      <formula>0</formula>
    </cfRule>
  </conditionalFormatting>
  <conditionalFormatting sqref="T7:U8">
    <cfRule type="cellIs" priority="35" dxfId="43" operator="equal" stopIfTrue="1">
      <formula>0</formula>
    </cfRule>
  </conditionalFormatting>
  <conditionalFormatting sqref="F18:G18">
    <cfRule type="cellIs" priority="34" dxfId="43" operator="equal" stopIfTrue="1">
      <formula>0</formula>
    </cfRule>
  </conditionalFormatting>
  <conditionalFormatting sqref="F16:G17">
    <cfRule type="cellIs" priority="33" dxfId="43" operator="equal" stopIfTrue="1">
      <formula>0</formula>
    </cfRule>
  </conditionalFormatting>
  <conditionalFormatting sqref="M18:N18">
    <cfRule type="cellIs" priority="32" dxfId="43" operator="equal" stopIfTrue="1">
      <formula>0</formula>
    </cfRule>
  </conditionalFormatting>
  <conditionalFormatting sqref="M16:N17">
    <cfRule type="cellIs" priority="31" dxfId="43" operator="equal" stopIfTrue="1">
      <formula>0</formula>
    </cfRule>
  </conditionalFormatting>
  <conditionalFormatting sqref="T18:U18">
    <cfRule type="cellIs" priority="30" dxfId="43" operator="equal" stopIfTrue="1">
      <formula>0</formula>
    </cfRule>
  </conditionalFormatting>
  <conditionalFormatting sqref="T16:U17">
    <cfRule type="cellIs" priority="29" dxfId="43" operator="equal" stopIfTrue="1">
      <formula>0</formula>
    </cfRule>
  </conditionalFormatting>
  <conditionalFormatting sqref="F27:G27">
    <cfRule type="cellIs" priority="28" dxfId="43" operator="equal" stopIfTrue="1">
      <formula>0</formula>
    </cfRule>
  </conditionalFormatting>
  <conditionalFormatting sqref="F25:G26">
    <cfRule type="cellIs" priority="27" dxfId="43" operator="equal" stopIfTrue="1">
      <formula>0</formula>
    </cfRule>
  </conditionalFormatting>
  <conditionalFormatting sqref="M27:N27">
    <cfRule type="cellIs" priority="26" dxfId="43" operator="equal" stopIfTrue="1">
      <formula>0</formula>
    </cfRule>
  </conditionalFormatting>
  <conditionalFormatting sqref="M25:N26">
    <cfRule type="cellIs" priority="25" dxfId="43" operator="equal" stopIfTrue="1">
      <formula>0</formula>
    </cfRule>
  </conditionalFormatting>
  <conditionalFormatting sqref="T27:U27">
    <cfRule type="cellIs" priority="24" dxfId="43" operator="equal" stopIfTrue="1">
      <formula>0</formula>
    </cfRule>
  </conditionalFormatting>
  <conditionalFormatting sqref="T25:U26">
    <cfRule type="cellIs" priority="23" dxfId="43" operator="equal" stopIfTrue="1">
      <formula>0</formula>
    </cfRule>
  </conditionalFormatting>
  <conditionalFormatting sqref="F38:G38">
    <cfRule type="cellIs" priority="22" dxfId="43" operator="equal" stopIfTrue="1">
      <formula>0</formula>
    </cfRule>
  </conditionalFormatting>
  <conditionalFormatting sqref="F36:G37">
    <cfRule type="cellIs" priority="21" dxfId="43" operator="equal" stopIfTrue="1">
      <formula>0</formula>
    </cfRule>
  </conditionalFormatting>
  <conditionalFormatting sqref="M38:N38">
    <cfRule type="cellIs" priority="20" dxfId="43" operator="equal" stopIfTrue="1">
      <formula>0</formula>
    </cfRule>
  </conditionalFormatting>
  <conditionalFormatting sqref="M36:N37">
    <cfRule type="cellIs" priority="19" dxfId="43" operator="equal" stopIfTrue="1">
      <formula>0</formula>
    </cfRule>
  </conditionalFormatting>
  <conditionalFormatting sqref="T38:U38">
    <cfRule type="cellIs" priority="18" dxfId="43" operator="equal" stopIfTrue="1">
      <formula>0</formula>
    </cfRule>
  </conditionalFormatting>
  <conditionalFormatting sqref="T36:U37">
    <cfRule type="cellIs" priority="17" dxfId="43" operator="equal" stopIfTrue="1">
      <formula>0</formula>
    </cfRule>
  </conditionalFormatting>
  <conditionalFormatting sqref="F47:G47">
    <cfRule type="cellIs" priority="16" dxfId="43" operator="equal" stopIfTrue="1">
      <formula>0</formula>
    </cfRule>
  </conditionalFormatting>
  <conditionalFormatting sqref="F45:G46">
    <cfRule type="cellIs" priority="15" dxfId="43" operator="equal" stopIfTrue="1">
      <formula>0</formula>
    </cfRule>
  </conditionalFormatting>
  <conditionalFormatting sqref="M47:N47">
    <cfRule type="cellIs" priority="14" dxfId="43" operator="equal" stopIfTrue="1">
      <formula>0</formula>
    </cfRule>
  </conditionalFormatting>
  <conditionalFormatting sqref="M45:N46">
    <cfRule type="cellIs" priority="13" dxfId="43" operator="equal" stopIfTrue="1">
      <formula>0</formula>
    </cfRule>
  </conditionalFormatting>
  <conditionalFormatting sqref="T47:U47">
    <cfRule type="cellIs" priority="12" dxfId="43" operator="equal" stopIfTrue="1">
      <formula>0</formula>
    </cfRule>
  </conditionalFormatting>
  <conditionalFormatting sqref="T45:U46">
    <cfRule type="cellIs" priority="11" dxfId="43" operator="equal" stopIfTrue="1">
      <formula>0</formula>
    </cfRule>
  </conditionalFormatting>
  <conditionalFormatting sqref="F56:G56">
    <cfRule type="cellIs" priority="10" dxfId="43" operator="equal" stopIfTrue="1">
      <formula>0</formula>
    </cfRule>
  </conditionalFormatting>
  <conditionalFormatting sqref="F54:G55">
    <cfRule type="cellIs" priority="9" dxfId="43" operator="equal" stopIfTrue="1">
      <formula>0</formula>
    </cfRule>
  </conditionalFormatting>
  <conditionalFormatting sqref="M56:N56">
    <cfRule type="cellIs" priority="8" dxfId="43" operator="equal" stopIfTrue="1">
      <formula>0</formula>
    </cfRule>
  </conditionalFormatting>
  <conditionalFormatting sqref="M54:N55">
    <cfRule type="cellIs" priority="7" dxfId="43" operator="equal" stopIfTrue="1">
      <formula>0</formula>
    </cfRule>
  </conditionalFormatting>
  <conditionalFormatting sqref="C83:U85">
    <cfRule type="cellIs" priority="4" dxfId="43" operator="equal" stopIfTrue="1">
      <formula>0</formula>
    </cfRule>
  </conditionalFormatting>
  <conditionalFormatting sqref="C94:U96">
    <cfRule type="cellIs" priority="3" dxfId="43" operator="equal" stopIfTrue="1">
      <formula>0</formula>
    </cfRule>
  </conditionalFormatting>
  <conditionalFormatting sqref="C103:U105">
    <cfRule type="cellIs" priority="2" dxfId="43" operator="equal" stopIfTrue="1">
      <formula>0</formula>
    </cfRule>
  </conditionalFormatting>
  <conditionalFormatting sqref="C112:U114">
    <cfRule type="cellIs" priority="1" dxfId="43" operator="equal" stopIfTrue="1">
      <formula>0</formula>
    </cfRule>
  </conditionalFormatting>
  <printOptions horizontalCentered="1" verticalCentered="1"/>
  <pageMargins left="0.1968503937007874" right="0.1968503937007874" top="0.35433070866141736" bottom="0.3937007874015748" header="0.2362204724409449" footer="0.1968503937007874"/>
  <pageSetup horizontalDpi="600" verticalDpi="600" orientation="portrait" paperSize="9" scale="87" r:id="rId1"/>
  <rowBreaks count="3" manualBreakCount="3">
    <brk id="29" max="255" man="1"/>
    <brk id="58" max="255" man="1"/>
    <brk id="87" max="255" man="1"/>
  </rowBreaks>
</worksheet>
</file>

<file path=xl/worksheets/sheet4.xml><?xml version="1.0" encoding="utf-8"?>
<worksheet xmlns="http://schemas.openxmlformats.org/spreadsheetml/2006/main" xmlns:r="http://schemas.openxmlformats.org/officeDocument/2006/relationships">
  <sheetPr codeName="Sheet5">
    <tabColor rgb="FFFF0000"/>
  </sheetPr>
  <dimension ref="A1:I22"/>
  <sheetViews>
    <sheetView zoomScalePageLayoutView="0" workbookViewId="0" topLeftCell="A1">
      <selection activeCell="C4" sqref="C4"/>
    </sheetView>
  </sheetViews>
  <sheetFormatPr defaultColWidth="9.00390625" defaultRowHeight="13.5"/>
  <cols>
    <col min="1" max="9" width="12.75390625" style="179" customWidth="1"/>
    <col min="10" max="10" width="12.75390625" style="0" customWidth="1"/>
  </cols>
  <sheetData>
    <row r="1" spans="1:9" ht="19.5" customHeight="1">
      <c r="A1" s="308" t="s">
        <v>276</v>
      </c>
      <c r="B1" s="309"/>
      <c r="C1" s="309"/>
      <c r="D1" s="309"/>
      <c r="E1" s="184"/>
      <c r="F1" s="308" t="s">
        <v>277</v>
      </c>
      <c r="G1" s="309"/>
      <c r="H1" s="309"/>
      <c r="I1" s="309"/>
    </row>
    <row r="2" spans="1:9" ht="19.5" customHeight="1">
      <c r="A2" s="183" t="s">
        <v>266</v>
      </c>
      <c r="B2" s="183" t="s">
        <v>267</v>
      </c>
      <c r="C2" s="183" t="s">
        <v>268</v>
      </c>
      <c r="D2" s="183" t="s">
        <v>269</v>
      </c>
      <c r="E2" s="184"/>
      <c r="F2" s="183" t="s">
        <v>266</v>
      </c>
      <c r="G2" s="183" t="s">
        <v>267</v>
      </c>
      <c r="H2" s="183" t="s">
        <v>268</v>
      </c>
      <c r="I2" s="183" t="s">
        <v>269</v>
      </c>
    </row>
    <row r="3" spans="1:9" ht="19.5" customHeight="1">
      <c r="A3" s="183">
        <f>'ＪＯＣ申込書'!B2</f>
        <v>0</v>
      </c>
      <c r="B3" s="183">
        <f>'ＪＯＣ申込書'!B3</f>
        <v>0</v>
      </c>
      <c r="C3" s="183">
        <f>'ＪＯＣ申込書'!D11&amp;'ＪＯＣ申込書'!E11</f>
      </c>
      <c r="D3" s="183">
        <f>'ＪＯＣ申込書'!F11&amp;'ＪＯＣ申込書'!G11</f>
      </c>
      <c r="E3" s="184"/>
      <c r="F3" s="183">
        <f>'ＪＯＣ申込書'!B2</f>
        <v>0</v>
      </c>
      <c r="G3" s="183">
        <f>'ＪＯＣ申込書'!B3</f>
        <v>0</v>
      </c>
      <c r="H3" s="183">
        <f>'ＪＯＣ申込書'!D47&amp;'ＪＯＣ申込書'!E47</f>
      </c>
      <c r="I3" s="183">
        <f>'ＪＯＣ申込書'!F47&amp;'ＪＯＣ申込書'!G47</f>
      </c>
    </row>
    <row r="4" spans="1:9" ht="19.5" customHeight="1">
      <c r="A4" s="183">
        <f>'ＪＯＣ申込書'!B2</f>
        <v>0</v>
      </c>
      <c r="B4" s="183">
        <f>'ＪＯＣ申込書'!B3</f>
        <v>0</v>
      </c>
      <c r="C4" s="183">
        <f>'ＪＯＣ申込書'!D12&amp;'ＪＯＣ申込書'!E12</f>
      </c>
      <c r="D4" s="183">
        <f>'ＪＯＣ申込書'!F12&amp;'ＪＯＣ申込書'!G12</f>
      </c>
      <c r="E4" s="184"/>
      <c r="F4" s="183">
        <f>'ＪＯＣ申込書'!B2</f>
        <v>0</v>
      </c>
      <c r="G4" s="183">
        <f>'ＪＯＣ申込書'!B3</f>
        <v>0</v>
      </c>
      <c r="H4" s="183">
        <f>'ＪＯＣ申込書'!D48&amp;'ＪＯＣ申込書'!E48</f>
      </c>
      <c r="I4" s="183">
        <f>'ＪＯＣ申込書'!F48&amp;'ＪＯＣ申込書'!G48</f>
      </c>
    </row>
    <row r="5" spans="1:9" ht="19.5" customHeight="1">
      <c r="A5" s="183">
        <f>'ＪＯＣ申込書'!B2</f>
        <v>0</v>
      </c>
      <c r="B5" s="183">
        <f>'ＪＯＣ申込書'!B3</f>
        <v>0</v>
      </c>
      <c r="C5" s="183">
        <f>'ＪＯＣ申込書'!D13&amp;'ＪＯＣ申込書'!E13</f>
      </c>
      <c r="D5" s="183">
        <f>'ＪＯＣ申込書'!F13&amp;'ＪＯＣ申込書'!G13</f>
      </c>
      <c r="E5" s="184"/>
      <c r="F5" s="183">
        <f>'ＪＯＣ申込書'!B2</f>
        <v>0</v>
      </c>
      <c r="G5" s="183">
        <f>'ＪＯＣ申込書'!B3</f>
        <v>0</v>
      </c>
      <c r="H5" s="183">
        <f>'ＪＯＣ申込書'!D49&amp;'ＪＯＣ申込書'!E49</f>
      </c>
      <c r="I5" s="183">
        <f>'ＪＯＣ申込書'!F49&amp;'ＪＯＣ申込書'!G49</f>
      </c>
    </row>
    <row r="6" spans="1:9" ht="19.5" customHeight="1">
      <c r="A6" s="183">
        <f>'ＪＯＣ申込書'!B2</f>
        <v>0</v>
      </c>
      <c r="B6" s="183">
        <f>'ＪＯＣ申込書'!B3</f>
        <v>0</v>
      </c>
      <c r="C6" s="183">
        <f>'ＪＯＣ申込書'!D14&amp;'ＪＯＣ申込書'!E14</f>
      </c>
      <c r="D6" s="183">
        <f>'ＪＯＣ申込書'!F14&amp;'ＪＯＣ申込書'!G14</f>
      </c>
      <c r="E6" s="184"/>
      <c r="F6" s="183">
        <f>'ＪＯＣ申込書'!B2</f>
        <v>0</v>
      </c>
      <c r="G6" s="183">
        <f>'ＪＯＣ申込書'!B3</f>
        <v>0</v>
      </c>
      <c r="H6" s="183">
        <f>'ＪＯＣ申込書'!D50&amp;'ＪＯＣ申込書'!E50</f>
      </c>
      <c r="I6" s="183">
        <f>'ＪＯＣ申込書'!F50&amp;'ＪＯＣ申込書'!G50</f>
      </c>
    </row>
    <row r="7" spans="1:9" ht="19.5" customHeight="1">
      <c r="A7" s="183">
        <f>'ＪＯＣ申込書'!B2</f>
        <v>0</v>
      </c>
      <c r="B7" s="183">
        <f>'ＪＯＣ申込書'!B3</f>
        <v>0</v>
      </c>
      <c r="C7" s="183">
        <f>'ＪＯＣ申込書'!D15&amp;'ＪＯＣ申込書'!E15</f>
      </c>
      <c r="D7" s="183">
        <f>'ＪＯＣ申込書'!F15&amp;'ＪＯＣ申込書'!G15</f>
      </c>
      <c r="E7" s="184"/>
      <c r="F7" s="183">
        <f>'ＪＯＣ申込書'!B2</f>
        <v>0</v>
      </c>
      <c r="G7" s="183">
        <f>'ＪＯＣ申込書'!B3</f>
        <v>0</v>
      </c>
      <c r="H7" s="183">
        <f>'ＪＯＣ申込書'!D51&amp;'ＪＯＣ申込書'!E51</f>
      </c>
      <c r="I7" s="183">
        <f>'ＪＯＣ申込書'!F51&amp;'ＪＯＣ申込書'!G51</f>
      </c>
    </row>
    <row r="8" spans="1:9" ht="19.5" customHeight="1">
      <c r="A8" s="183">
        <f>'ＪＯＣ申込書'!B2</f>
        <v>0</v>
      </c>
      <c r="B8" s="183">
        <f>'ＪＯＣ申込書'!B3</f>
        <v>0</v>
      </c>
      <c r="C8" s="183">
        <f>'ＪＯＣ申込書'!D16&amp;'ＪＯＣ申込書'!E16</f>
      </c>
      <c r="D8" s="183">
        <f>'ＪＯＣ申込書'!F16&amp;'ＪＯＣ申込書'!G16</f>
      </c>
      <c r="E8" s="184"/>
      <c r="F8" s="183">
        <f>'ＪＯＣ申込書'!B2</f>
        <v>0</v>
      </c>
      <c r="G8" s="183">
        <f>'ＪＯＣ申込書'!B3</f>
        <v>0</v>
      </c>
      <c r="H8" s="183">
        <f>'ＪＯＣ申込書'!D52&amp;'ＪＯＣ申込書'!E52</f>
      </c>
      <c r="I8" s="183">
        <f>'ＪＯＣ申込書'!F52&amp;'ＪＯＣ申込書'!G52</f>
      </c>
    </row>
    <row r="9" spans="1:9" ht="19.5" customHeight="1">
      <c r="A9" s="183">
        <f>'ＪＯＣ申込書'!B2</f>
        <v>0</v>
      </c>
      <c r="B9" s="183">
        <f>'ＪＯＣ申込書'!B3</f>
        <v>0</v>
      </c>
      <c r="C9" s="183">
        <f>'ＪＯＣ申込書'!D17&amp;'ＪＯＣ申込書'!E17</f>
      </c>
      <c r="D9" s="183">
        <f>'ＪＯＣ申込書'!F17&amp;'ＪＯＣ申込書'!G17</f>
      </c>
      <c r="E9" s="184"/>
      <c r="F9" s="183">
        <f>'ＪＯＣ申込書'!B2</f>
        <v>0</v>
      </c>
      <c r="G9" s="183">
        <f>'ＪＯＣ申込書'!B3</f>
        <v>0</v>
      </c>
      <c r="H9" s="183">
        <f>'ＪＯＣ申込書'!D53&amp;'ＪＯＣ申込書'!E53</f>
      </c>
      <c r="I9" s="183">
        <f>'ＪＯＣ申込書'!F53&amp;'ＪＯＣ申込書'!G53</f>
      </c>
    </row>
    <row r="10" spans="1:9" ht="19.5" customHeight="1">
      <c r="A10" s="183">
        <f>'ＪＯＣ申込書'!B2</f>
        <v>0</v>
      </c>
      <c r="B10" s="183">
        <f>'ＪＯＣ申込書'!B3</f>
        <v>0</v>
      </c>
      <c r="C10" s="183">
        <f>'ＪＯＣ申込書'!D18&amp;'ＪＯＣ申込書'!E18</f>
      </c>
      <c r="D10" s="183">
        <f>'ＪＯＣ申込書'!F18&amp;'ＪＯＣ申込書'!G18</f>
      </c>
      <c r="E10" s="184"/>
      <c r="F10" s="183">
        <f>'ＪＯＣ申込書'!B2</f>
        <v>0</v>
      </c>
      <c r="G10" s="183">
        <f>'ＪＯＣ申込書'!B3</f>
        <v>0</v>
      </c>
      <c r="H10" s="183">
        <f>'ＪＯＣ申込書'!D54&amp;'ＪＯＣ申込書'!E54</f>
      </c>
      <c r="I10" s="183">
        <f>'ＪＯＣ申込書'!F54&amp;'ＪＯＣ申込書'!G54</f>
      </c>
    </row>
    <row r="11" spans="1:9" ht="19.5" customHeight="1">
      <c r="A11" s="183">
        <f>'ＪＯＣ申込書'!B2</f>
        <v>0</v>
      </c>
      <c r="B11" s="183">
        <f>'ＪＯＣ申込書'!B3</f>
        <v>0</v>
      </c>
      <c r="C11" s="183">
        <f>'ＪＯＣ申込書'!D19&amp;'ＪＯＣ申込書'!E19</f>
      </c>
      <c r="D11" s="183">
        <f>'ＪＯＣ申込書'!F19&amp;'ＪＯＣ申込書'!G19</f>
      </c>
      <c r="E11" s="184"/>
      <c r="F11" s="183">
        <f>'ＪＯＣ申込書'!B2</f>
        <v>0</v>
      </c>
      <c r="G11" s="183">
        <f>'ＪＯＣ申込書'!B3</f>
        <v>0</v>
      </c>
      <c r="H11" s="183">
        <f>'ＪＯＣ申込書'!D55&amp;'ＪＯＣ申込書'!E55</f>
      </c>
      <c r="I11" s="183">
        <f>'ＪＯＣ申込書'!F55&amp;'ＪＯＣ申込書'!G55</f>
      </c>
    </row>
    <row r="12" spans="1:9" ht="19.5" customHeight="1">
      <c r="A12" s="183">
        <f>'ＪＯＣ申込書'!B2</f>
        <v>0</v>
      </c>
      <c r="B12" s="183">
        <f>'ＪＯＣ申込書'!B3</f>
        <v>0</v>
      </c>
      <c r="C12" s="183">
        <f>'ＪＯＣ申込書'!D20&amp;'ＪＯＣ申込書'!E20</f>
      </c>
      <c r="D12" s="183">
        <f>'ＪＯＣ申込書'!F20&amp;'ＪＯＣ申込書'!G20</f>
      </c>
      <c r="E12" s="184"/>
      <c r="F12" s="183">
        <f>'ＪＯＣ申込書'!B2</f>
        <v>0</v>
      </c>
      <c r="G12" s="183">
        <f>'ＪＯＣ申込書'!B3</f>
        <v>0</v>
      </c>
      <c r="H12" s="183">
        <f>'ＪＯＣ申込書'!D56&amp;'ＪＯＣ申込書'!E56</f>
      </c>
      <c r="I12" s="183">
        <f>'ＪＯＣ申込書'!F56&amp;'ＪＯＣ申込書'!G56</f>
      </c>
    </row>
    <row r="13" spans="1:9" ht="19.5" customHeight="1">
      <c r="A13" s="183">
        <f>'ＪＯＣ申込書'!B2</f>
        <v>0</v>
      </c>
      <c r="B13" s="183">
        <f>'ＪＯＣ申込書'!B3</f>
        <v>0</v>
      </c>
      <c r="C13" s="183">
        <f>'ＪＯＣ申込書'!D21&amp;'ＪＯＣ申込書'!E21</f>
      </c>
      <c r="D13" s="183">
        <f>'ＪＯＣ申込書'!F21&amp;'ＪＯＣ申込書'!G21</f>
      </c>
      <c r="E13" s="184"/>
      <c r="F13"/>
      <c r="G13"/>
      <c r="H13"/>
      <c r="I13"/>
    </row>
    <row r="14" spans="1:9" ht="19.5" customHeight="1">
      <c r="A14" s="183">
        <f>'ＪＯＣ申込書'!B2</f>
        <v>0</v>
      </c>
      <c r="B14" s="183">
        <f>'ＪＯＣ申込書'!B3</f>
        <v>0</v>
      </c>
      <c r="C14" s="183">
        <f>'ＪＯＣ申込書'!D22&amp;'ＪＯＣ申込書'!E22</f>
      </c>
      <c r="D14" s="183">
        <f>'ＪＯＣ申込書'!F22&amp;'ＪＯＣ申込書'!G22</f>
      </c>
      <c r="E14" s="184"/>
      <c r="F14"/>
      <c r="G14"/>
      <c r="H14"/>
      <c r="I14"/>
    </row>
    <row r="15" spans="1:9" ht="19.5" customHeight="1">
      <c r="A15" s="180">
        <f>'ＪＯＣ申込書'!B2</f>
        <v>0</v>
      </c>
      <c r="B15" s="180">
        <f>'ＪＯＣ申込書'!B3</f>
        <v>0</v>
      </c>
      <c r="C15" s="183">
        <f>'ＪＯＣ申込書'!D23&amp;'ＪＯＣ申込書'!E23</f>
      </c>
      <c r="D15" s="183">
        <f>'ＪＯＣ申込書'!F23&amp;'ＪＯＣ申込書'!G23</f>
      </c>
      <c r="F15"/>
      <c r="G15"/>
      <c r="H15"/>
      <c r="I15"/>
    </row>
    <row r="16" spans="1:9" ht="19.5" customHeight="1">
      <c r="A16" s="180">
        <f>'ＪＯＣ申込書'!B2</f>
        <v>0</v>
      </c>
      <c r="B16" s="180">
        <f>'ＪＯＣ申込書'!B3</f>
        <v>0</v>
      </c>
      <c r="C16" s="183">
        <f>'ＪＯＣ申込書'!D24&amp;'ＪＯＣ申込書'!E24</f>
      </c>
      <c r="D16" s="183">
        <f>'ＪＯＣ申込書'!F24&amp;'ＪＯＣ申込書'!G24</f>
      </c>
      <c r="F16"/>
      <c r="G16"/>
      <c r="H16"/>
      <c r="I16"/>
    </row>
    <row r="17" spans="1:9" ht="19.5" customHeight="1">
      <c r="A17" s="180">
        <f>'ＪＯＣ申込書'!B2</f>
        <v>0</v>
      </c>
      <c r="B17" s="180">
        <f>'ＪＯＣ申込書'!B3</f>
        <v>0</v>
      </c>
      <c r="C17" s="183">
        <f>'ＪＯＣ申込書'!D25&amp;'ＪＯＣ申込書'!E25</f>
      </c>
      <c r="D17" s="183">
        <f>'ＪＯＣ申込書'!F25&amp;'ＪＯＣ申込書'!G25</f>
      </c>
      <c r="F17"/>
      <c r="G17"/>
      <c r="H17"/>
      <c r="I17"/>
    </row>
    <row r="18" spans="1:9" ht="19.5" customHeight="1">
      <c r="A18" s="180">
        <f>'ＪＯＣ申込書'!B2</f>
        <v>0</v>
      </c>
      <c r="B18" s="180">
        <f>'ＪＯＣ申込書'!B3</f>
        <v>0</v>
      </c>
      <c r="C18" s="183">
        <f>'ＪＯＣ申込書'!D26&amp;'ＪＯＣ申込書'!E26</f>
      </c>
      <c r="D18" s="183">
        <f>'ＪＯＣ申込書'!F26&amp;'ＪＯＣ申込書'!G26</f>
      </c>
      <c r="F18"/>
      <c r="G18"/>
      <c r="H18"/>
      <c r="I18"/>
    </row>
    <row r="19" spans="1:9" ht="19.5" customHeight="1">
      <c r="A19" s="180">
        <f>'ＪＯＣ申込書'!B2</f>
        <v>0</v>
      </c>
      <c r="B19" s="180">
        <f>'ＪＯＣ申込書'!B3</f>
        <v>0</v>
      </c>
      <c r="C19" s="183">
        <f>'ＪＯＣ申込書'!D27&amp;'ＪＯＣ申込書'!E27</f>
      </c>
      <c r="D19" s="183">
        <f>'ＪＯＣ申込書'!F27&amp;'ＪＯＣ申込書'!G27</f>
      </c>
      <c r="F19"/>
      <c r="G19"/>
      <c r="H19"/>
      <c r="I19"/>
    </row>
    <row r="20" spans="1:9" ht="19.5" customHeight="1">
      <c r="A20" s="180">
        <f>'ＪＯＣ申込書'!B2</f>
        <v>0</v>
      </c>
      <c r="B20" s="180">
        <f>'ＪＯＣ申込書'!B3</f>
        <v>0</v>
      </c>
      <c r="C20" s="183">
        <f>'ＪＯＣ申込書'!D28&amp;'ＪＯＣ申込書'!E28</f>
      </c>
      <c r="D20" s="183">
        <f>'ＪＯＣ申込書'!F28&amp;'ＪＯＣ申込書'!G28</f>
      </c>
      <c r="F20"/>
      <c r="G20"/>
      <c r="H20"/>
      <c r="I20"/>
    </row>
    <row r="21" spans="1:9" ht="19.5" customHeight="1">
      <c r="A21" s="180">
        <f>'ＪＯＣ申込書'!B2</f>
        <v>0</v>
      </c>
      <c r="B21" s="180">
        <f>'ＪＯＣ申込書'!B3</f>
        <v>0</v>
      </c>
      <c r="C21" s="183">
        <f>'ＪＯＣ申込書'!D29&amp;'ＪＯＣ申込書'!E29</f>
      </c>
      <c r="D21" s="183">
        <f>'ＪＯＣ申込書'!F29&amp;'ＪＯＣ申込書'!G29</f>
      </c>
      <c r="F21"/>
      <c r="G21"/>
      <c r="H21"/>
      <c r="I21"/>
    </row>
    <row r="22" spans="1:9" ht="19.5" customHeight="1">
      <c r="A22" s="180">
        <f>'ＪＯＣ申込書'!B2</f>
        <v>0</v>
      </c>
      <c r="B22" s="180">
        <f>'ＪＯＣ申込書'!B3</f>
        <v>0</v>
      </c>
      <c r="C22" s="183">
        <f>'ＪＯＣ申込書'!D30&amp;'ＪＯＣ申込書'!E30</f>
      </c>
      <c r="D22" s="183">
        <f>'ＪＯＣ申込書'!F30&amp;'ＪＯＣ申込書'!G30</f>
      </c>
      <c r="F22"/>
      <c r="G22"/>
      <c r="H22"/>
      <c r="I22"/>
    </row>
  </sheetData>
  <sheetProtection/>
  <mergeCells count="2">
    <mergeCell ref="A1:D1"/>
    <mergeCell ref="F1:I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tabColor rgb="FFFF0000"/>
  </sheetPr>
  <dimension ref="A1:E21"/>
  <sheetViews>
    <sheetView showFormulas="1" zoomScalePageLayoutView="0" workbookViewId="0" topLeftCell="A1">
      <selection activeCell="C16" sqref="C16"/>
    </sheetView>
  </sheetViews>
  <sheetFormatPr defaultColWidth="9.00390625" defaultRowHeight="13.5"/>
  <cols>
    <col min="3" max="5" width="20.75390625" style="0" customWidth="1"/>
  </cols>
  <sheetData>
    <row r="1" spans="1:5" ht="13.5">
      <c r="A1" s="180" t="s">
        <v>270</v>
      </c>
      <c r="B1" s="180" t="s">
        <v>0</v>
      </c>
      <c r="C1" s="180" t="s">
        <v>271</v>
      </c>
      <c r="D1" s="180" t="s">
        <v>272</v>
      </c>
      <c r="E1" s="180" t="s">
        <v>273</v>
      </c>
    </row>
    <row r="2" spans="1:5" ht="13.5">
      <c r="A2" s="310" t="s">
        <v>274</v>
      </c>
      <c r="B2" s="1">
        <f>'ＪＯＣ申込書'!M11</f>
      </c>
      <c r="C2" s="1">
        <f>'ＪＯＣ申込書'!D11&amp;'ＪＯＣ申込書'!E11</f>
      </c>
      <c r="D2" s="1">
        <f>'ＪＯＣ申込書'!D12&amp;'ＪＯＣ申込書'!E12</f>
      </c>
      <c r="E2" s="1" t="str">
        <f>C2&amp;"・"&amp;D2</f>
        <v>・</v>
      </c>
    </row>
    <row r="3" spans="1:5" ht="13.5">
      <c r="A3" s="310"/>
      <c r="B3" s="1">
        <f>'ＪＯＣ申込書'!M13</f>
      </c>
      <c r="C3" s="1">
        <f>'ＪＯＣ申込書'!D13&amp;'ＪＯＣ申込書'!E13</f>
      </c>
      <c r="D3" s="1">
        <f>'ＪＯＣ申込書'!D14&amp;'ＪＯＣ申込書'!E14</f>
      </c>
      <c r="E3" s="1" t="str">
        <f aca="true" t="shared" si="0" ref="E3:E11">C3&amp;"・"&amp;D3</f>
        <v>・</v>
      </c>
    </row>
    <row r="4" spans="1:5" ht="13.5">
      <c r="A4" s="310"/>
      <c r="B4" s="1">
        <f>'ＪＯＣ申込書'!M15</f>
      </c>
      <c r="C4" s="1">
        <f>'ＪＯＣ申込書'!D15&amp;'ＪＯＣ申込書'!E15</f>
      </c>
      <c r="D4" s="1">
        <f>'ＪＯＣ申込書'!D16&amp;'ＪＯＣ申込書'!E16</f>
      </c>
      <c r="E4" s="1" t="str">
        <f t="shared" si="0"/>
        <v>・</v>
      </c>
    </row>
    <row r="5" spans="1:5" ht="13.5">
      <c r="A5" s="310"/>
      <c r="B5" s="1">
        <f>'ＪＯＣ申込書'!M17</f>
      </c>
      <c r="C5" s="1">
        <f>'ＪＯＣ申込書'!D17&amp;'ＪＯＣ申込書'!E17</f>
      </c>
      <c r="D5" s="1">
        <f>'ＪＯＣ申込書'!D18&amp;'ＪＯＣ申込書'!E18</f>
      </c>
      <c r="E5" s="1" t="str">
        <f t="shared" si="0"/>
        <v>・</v>
      </c>
    </row>
    <row r="6" spans="1:5" ht="13.5">
      <c r="A6" s="310"/>
      <c r="B6" s="1">
        <f>'ＪＯＣ申込書'!M19</f>
      </c>
      <c r="C6" s="1">
        <f>'ＪＯＣ申込書'!D19&amp;'ＪＯＣ申込書'!E19</f>
      </c>
      <c r="D6" s="1">
        <f>'ＪＯＣ申込書'!D20&amp;'ＪＯＣ申込書'!E20</f>
      </c>
      <c r="E6" s="1" t="str">
        <f t="shared" si="0"/>
        <v>・</v>
      </c>
    </row>
    <row r="7" spans="1:5" ht="13.5">
      <c r="A7" s="310"/>
      <c r="B7" s="1">
        <f>'ＪＯＣ申込書'!M21</f>
      </c>
      <c r="C7" s="1">
        <f>'ＪＯＣ申込書'!D21&amp;'ＪＯＣ申込書'!E21</f>
      </c>
      <c r="D7" s="1">
        <f>'ＪＯＣ申込書'!D22&amp;'ＪＯＣ申込書'!E22</f>
      </c>
      <c r="E7" s="1" t="str">
        <f t="shared" si="0"/>
        <v>・</v>
      </c>
    </row>
    <row r="8" spans="1:5" ht="13.5">
      <c r="A8" s="310"/>
      <c r="B8" s="1">
        <f>'ＪＯＣ申込書'!M23</f>
      </c>
      <c r="C8" s="1">
        <f>'ＪＯＣ申込書'!D23&amp;'ＪＯＣ申込書'!E23</f>
      </c>
      <c r="D8" s="1">
        <f>'ＪＯＣ申込書'!D24&amp;'ＪＯＣ申込書'!E24</f>
      </c>
      <c r="E8" s="1" t="str">
        <f t="shared" si="0"/>
        <v>・</v>
      </c>
    </row>
    <row r="9" spans="1:5" ht="13.5">
      <c r="A9" s="310"/>
      <c r="B9" s="1">
        <f>'ＪＯＣ申込書'!M25</f>
      </c>
      <c r="C9" s="1">
        <f>'ＪＯＣ申込書'!D25&amp;'ＪＯＣ申込書'!E25</f>
      </c>
      <c r="D9" s="1">
        <f>'ＪＯＣ申込書'!D26&amp;'ＪＯＣ申込書'!E26</f>
      </c>
      <c r="E9" s="1" t="str">
        <f t="shared" si="0"/>
        <v>・</v>
      </c>
    </row>
    <row r="10" spans="1:5" ht="13.5">
      <c r="A10" s="310"/>
      <c r="B10" s="1">
        <f>'ＪＯＣ申込書'!M27</f>
      </c>
      <c r="C10" s="1">
        <f>'ＪＯＣ申込書'!D27&amp;'ＪＯＣ申込書'!E27</f>
      </c>
      <c r="D10" s="1">
        <f>'ＪＯＣ申込書'!D28&amp;'ＪＯＣ申込書'!E28</f>
      </c>
      <c r="E10" s="1" t="str">
        <f t="shared" si="0"/>
        <v>・</v>
      </c>
    </row>
    <row r="11" spans="1:5" ht="13.5">
      <c r="A11" s="310"/>
      <c r="B11" s="1">
        <f>'ＪＯＣ申込書'!M29</f>
      </c>
      <c r="C11" s="1">
        <f>'ＪＯＣ申込書'!D29&amp;'ＪＯＣ申込書'!E29</f>
      </c>
      <c r="D11" s="1">
        <f>'ＪＯＣ申込書'!D30&amp;'ＪＯＣ申込書'!E30</f>
      </c>
      <c r="E11" s="1" t="str">
        <f t="shared" si="0"/>
        <v>・</v>
      </c>
    </row>
    <row r="12" spans="1:3" ht="13.5">
      <c r="A12" s="311" t="s">
        <v>275</v>
      </c>
      <c r="B12" s="181">
        <f>'ＪＯＣ申込書'!M47</f>
      </c>
      <c r="C12" s="182">
        <f>'ＪＯＣ申込書'!D47&amp;'ＪＯＣ申込書'!E47</f>
      </c>
    </row>
    <row r="13" spans="1:3" ht="13.5">
      <c r="A13" s="310"/>
      <c r="B13" s="181">
        <f>'ＪＯＣ申込書'!M48</f>
      </c>
      <c r="C13" s="182">
        <f>'ＪＯＣ申込書'!D48&amp;'ＪＯＣ申込書'!E48</f>
      </c>
    </row>
    <row r="14" spans="1:3" ht="13.5">
      <c r="A14" s="310"/>
      <c r="B14" s="181">
        <f>'ＪＯＣ申込書'!M49</f>
      </c>
      <c r="C14" s="182">
        <f>'ＪＯＣ申込書'!D49&amp;'ＪＯＣ申込書'!E49</f>
      </c>
    </row>
    <row r="15" spans="1:3" ht="13.5">
      <c r="A15" s="310"/>
      <c r="B15" s="181">
        <f>'ＪＯＣ申込書'!M50</f>
      </c>
      <c r="C15" s="182">
        <f>'ＪＯＣ申込書'!D50&amp;'ＪＯＣ申込書'!E50</f>
      </c>
    </row>
    <row r="16" spans="1:3" ht="13.5">
      <c r="A16" s="310"/>
      <c r="B16" s="181">
        <f>'ＪＯＣ申込書'!M51</f>
      </c>
      <c r="C16" s="182">
        <f>'ＪＯＣ申込書'!D51&amp;'ＪＯＣ申込書'!E51</f>
      </c>
    </row>
    <row r="17" spans="1:3" ht="13.5">
      <c r="A17" s="310"/>
      <c r="B17" s="181">
        <f>'ＪＯＣ申込書'!M52</f>
      </c>
      <c r="C17" s="182">
        <f>'ＪＯＣ申込書'!D52&amp;'ＪＯＣ申込書'!E52</f>
      </c>
    </row>
    <row r="18" spans="1:3" ht="13.5">
      <c r="A18" s="310"/>
      <c r="B18" s="181">
        <f>'ＪＯＣ申込書'!M53</f>
      </c>
      <c r="C18" s="182">
        <f>'ＪＯＣ申込書'!D53&amp;'ＪＯＣ申込書'!E53</f>
      </c>
    </row>
    <row r="19" spans="1:3" ht="13.5">
      <c r="A19" s="310"/>
      <c r="B19" s="181">
        <f>'ＪＯＣ申込書'!M54</f>
      </c>
      <c r="C19" s="182">
        <f>'ＪＯＣ申込書'!D54&amp;'ＪＯＣ申込書'!E54</f>
      </c>
    </row>
    <row r="20" spans="1:3" ht="13.5">
      <c r="A20" s="310"/>
      <c r="B20" s="181">
        <f>'ＪＯＣ申込書'!M55</f>
      </c>
      <c r="C20" s="182">
        <f>'ＪＯＣ申込書'!D55&amp;'ＪＯＣ申込書'!E55</f>
      </c>
    </row>
    <row r="21" spans="1:3" ht="13.5">
      <c r="A21" s="310"/>
      <c r="B21" s="181">
        <f>'ＪＯＣ申込書'!M56</f>
      </c>
      <c r="C21" s="182">
        <f>'ＪＯＣ申込書'!D56&amp;'ＪＯＣ申込書'!E56</f>
      </c>
    </row>
  </sheetData>
  <sheetProtection/>
  <mergeCells count="2">
    <mergeCell ref="A2:A11"/>
    <mergeCell ref="A12:A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岸弘昭</dc:creator>
  <cp:keywords/>
  <dc:description/>
  <cp:lastModifiedBy>夏井　修一</cp:lastModifiedBy>
  <cp:lastPrinted>2022-06-17T06:02:07Z</cp:lastPrinted>
  <dcterms:created xsi:type="dcterms:W3CDTF">2006-05-18T07:28:53Z</dcterms:created>
  <dcterms:modified xsi:type="dcterms:W3CDTF">2022-06-18T07:28:30Z</dcterms:modified>
  <cp:category/>
  <cp:version/>
  <cp:contentType/>
  <cp:contentStatus/>
</cp:coreProperties>
</file>